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ajayi/Desktop/ACE-Impact/DLR/7.4/"/>
    </mc:Choice>
  </mc:AlternateContent>
  <xr:revisionPtr revIDLastSave="0" documentId="13_ncr:1_{BD8B1749-02DF-6748-9030-96E28C4C7BA0}" xr6:coauthVersionLast="47" xr6:coauthVersionMax="47" xr10:uidLastSave="{00000000-0000-0000-0000-000000000000}"/>
  <bookViews>
    <workbookView xWindow="0" yWindow="500" windowWidth="25720" windowHeight="16140" xr2:uid="{E33217BC-965B-49BD-9A37-41CFCD7ED423}"/>
  </bookViews>
  <sheets>
    <sheet name="2023 Enro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06" i="1" l="1"/>
  <c r="Z106" i="1"/>
  <c r="Y106" i="1"/>
  <c r="X106" i="1"/>
  <c r="W106" i="1"/>
  <c r="V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C105" i="1"/>
  <c r="AB105" i="1"/>
  <c r="AD105" i="1" s="1"/>
  <c r="U105" i="1"/>
  <c r="T105" i="1"/>
  <c r="AC104" i="1"/>
  <c r="AB104" i="1"/>
  <c r="U104" i="1"/>
  <c r="AE104" i="1" s="1"/>
  <c r="T104" i="1"/>
  <c r="AD104" i="1" s="1"/>
  <c r="AE103" i="1"/>
  <c r="AC103" i="1"/>
  <c r="AB103" i="1"/>
  <c r="AD103" i="1" s="1"/>
  <c r="U103" i="1"/>
  <c r="T103" i="1"/>
  <c r="AC102" i="1"/>
  <c r="AB102" i="1"/>
  <c r="U102" i="1"/>
  <c r="T102" i="1"/>
  <c r="AD102" i="1" s="1"/>
  <c r="AC101" i="1"/>
  <c r="AB101" i="1"/>
  <c r="AD101" i="1" s="1"/>
  <c r="U101" i="1"/>
  <c r="T101" i="1"/>
  <c r="AC100" i="1"/>
  <c r="AB100" i="1"/>
  <c r="AD100" i="1" s="1"/>
  <c r="U100" i="1"/>
  <c r="AE100" i="1" s="1"/>
  <c r="T100" i="1"/>
  <c r="AD99" i="1"/>
  <c r="AC99" i="1"/>
  <c r="AB99" i="1"/>
  <c r="U99" i="1"/>
  <c r="T99" i="1"/>
  <c r="AC98" i="1"/>
  <c r="AB98" i="1"/>
  <c r="U98" i="1"/>
  <c r="T98" i="1"/>
  <c r="AE97" i="1"/>
  <c r="AC97" i="1"/>
  <c r="AB97" i="1"/>
  <c r="U97" i="1"/>
  <c r="T97" i="1"/>
  <c r="T106" i="1" s="1"/>
  <c r="AF96" i="1"/>
  <c r="AA95" i="1"/>
  <c r="Z95" i="1"/>
  <c r="Y95" i="1"/>
  <c r="AC95" i="1" s="1"/>
  <c r="X95" i="1"/>
  <c r="W95" i="1"/>
  <c r="V95" i="1"/>
  <c r="M95" i="1"/>
  <c r="L95" i="1"/>
  <c r="K95" i="1"/>
  <c r="J95" i="1"/>
  <c r="I95" i="1"/>
  <c r="H95" i="1"/>
  <c r="G95" i="1"/>
  <c r="F95" i="1"/>
  <c r="E95" i="1"/>
  <c r="D95" i="1"/>
  <c r="C95" i="1"/>
  <c r="B95" i="1"/>
  <c r="AC94" i="1"/>
  <c r="AE94" i="1" s="1"/>
  <c r="AB94" i="1"/>
  <c r="AD94" i="1" s="1"/>
  <c r="AC93" i="1"/>
  <c r="AB93" i="1"/>
  <c r="AD93" i="1" s="1"/>
  <c r="U93" i="1"/>
  <c r="T93" i="1"/>
  <c r="AC92" i="1"/>
  <c r="AB92" i="1"/>
  <c r="U92" i="1"/>
  <c r="T92" i="1"/>
  <c r="AC91" i="1"/>
  <c r="AB91" i="1"/>
  <c r="AD91" i="1" s="1"/>
  <c r="U91" i="1"/>
  <c r="T91" i="1"/>
  <c r="AC90" i="1"/>
  <c r="AB90" i="1"/>
  <c r="U90" i="1"/>
  <c r="T90" i="1"/>
  <c r="AC89" i="1"/>
  <c r="AB89" i="1"/>
  <c r="AD89" i="1" s="1"/>
  <c r="U89" i="1"/>
  <c r="T89" i="1"/>
  <c r="AC88" i="1"/>
  <c r="AB88" i="1"/>
  <c r="U88" i="1"/>
  <c r="U95" i="1" s="1"/>
  <c r="T88" i="1"/>
  <c r="T95" i="1" s="1"/>
  <c r="AC87" i="1"/>
  <c r="AB87" i="1"/>
  <c r="AD87" i="1" s="1"/>
  <c r="U87" i="1"/>
  <c r="T87" i="1"/>
  <c r="AF86" i="1"/>
  <c r="AA85" i="1"/>
  <c r="Z85" i="1"/>
  <c r="Y85" i="1"/>
  <c r="AC85" i="1" s="1"/>
  <c r="X85" i="1"/>
  <c r="W85" i="1"/>
  <c r="V85" i="1"/>
  <c r="M85" i="1"/>
  <c r="L85" i="1"/>
  <c r="K85" i="1"/>
  <c r="J85" i="1"/>
  <c r="I85" i="1"/>
  <c r="H85" i="1"/>
  <c r="G85" i="1"/>
  <c r="F85" i="1"/>
  <c r="E85" i="1"/>
  <c r="D85" i="1"/>
  <c r="C85" i="1"/>
  <c r="B85" i="1"/>
  <c r="AC84" i="1"/>
  <c r="AE84" i="1" s="1"/>
  <c r="AB84" i="1"/>
  <c r="AD84" i="1" s="1"/>
  <c r="AC83" i="1"/>
  <c r="AB83" i="1"/>
  <c r="U83" i="1"/>
  <c r="AE83" i="1" s="1"/>
  <c r="T83" i="1"/>
  <c r="AD83" i="1" s="1"/>
  <c r="AF83" i="1" s="1"/>
  <c r="AG83" i="1" s="1"/>
  <c r="AE82" i="1"/>
  <c r="AC82" i="1"/>
  <c r="AB82" i="1"/>
  <c r="U82" i="1"/>
  <c r="T82" i="1"/>
  <c r="AD82" i="1" s="1"/>
  <c r="AF82" i="1" s="1"/>
  <c r="AG82" i="1" s="1"/>
  <c r="AE81" i="1"/>
  <c r="AC81" i="1"/>
  <c r="AB81" i="1"/>
  <c r="U81" i="1"/>
  <c r="T81" i="1"/>
  <c r="AD81" i="1" s="1"/>
  <c r="AF81" i="1" s="1"/>
  <c r="AG81" i="1" s="1"/>
  <c r="AD80" i="1"/>
  <c r="AC80" i="1"/>
  <c r="AB80" i="1"/>
  <c r="U80" i="1"/>
  <c r="AE80" i="1" s="1"/>
  <c r="T80" i="1"/>
  <c r="AC79" i="1"/>
  <c r="AB79" i="1"/>
  <c r="U79" i="1"/>
  <c r="AE79" i="1" s="1"/>
  <c r="T79" i="1"/>
  <c r="AD79" i="1" s="1"/>
  <c r="AE78" i="1"/>
  <c r="AC78" i="1"/>
  <c r="AB78" i="1"/>
  <c r="U78" i="1"/>
  <c r="T78" i="1"/>
  <c r="AD78" i="1" s="1"/>
  <c r="AF78" i="1" s="1"/>
  <c r="AG78" i="1" s="1"/>
  <c r="AE77" i="1"/>
  <c r="AC77" i="1"/>
  <c r="AB77" i="1"/>
  <c r="U77" i="1"/>
  <c r="T77" i="1"/>
  <c r="AD77" i="1" s="1"/>
  <c r="AF77" i="1" s="1"/>
  <c r="AG77" i="1" s="1"/>
  <c r="AD76" i="1"/>
  <c r="AC76" i="1"/>
  <c r="AB76" i="1"/>
  <c r="U76" i="1"/>
  <c r="U85" i="1" s="1"/>
  <c r="AE85" i="1" s="1"/>
  <c r="T76" i="1"/>
  <c r="AF75" i="1"/>
  <c r="AA74" i="1"/>
  <c r="Z74" i="1"/>
  <c r="Y74" i="1"/>
  <c r="X74" i="1"/>
  <c r="W74" i="1"/>
  <c r="V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E73" i="1"/>
  <c r="AC73" i="1"/>
  <c r="AC74" i="1" s="1"/>
  <c r="AB73" i="1"/>
  <c r="AB74" i="1" s="1"/>
  <c r="U73" i="1"/>
  <c r="T73" i="1"/>
  <c r="AF72" i="1"/>
  <c r="AC71" i="1"/>
  <c r="AA71" i="1"/>
  <c r="Z71" i="1"/>
  <c r="Y71" i="1"/>
  <c r="X71" i="1"/>
  <c r="W71" i="1"/>
  <c r="V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C70" i="1"/>
  <c r="AB70" i="1"/>
  <c r="AB71" i="1" s="1"/>
  <c r="U70" i="1"/>
  <c r="AE70" i="1" s="1"/>
  <c r="T70" i="1"/>
  <c r="AF69" i="1"/>
  <c r="AA68" i="1"/>
  <c r="Z68" i="1"/>
  <c r="Y68" i="1"/>
  <c r="X68" i="1"/>
  <c r="W68" i="1"/>
  <c r="V68" i="1"/>
  <c r="M68" i="1"/>
  <c r="L68" i="1"/>
  <c r="K68" i="1"/>
  <c r="J68" i="1"/>
  <c r="I68" i="1"/>
  <c r="H68" i="1"/>
  <c r="G68" i="1"/>
  <c r="F68" i="1"/>
  <c r="E68" i="1"/>
  <c r="D68" i="1"/>
  <c r="C68" i="1"/>
  <c r="B68" i="1"/>
  <c r="AC67" i="1"/>
  <c r="AE67" i="1" s="1"/>
  <c r="AB67" i="1"/>
  <c r="AD67" i="1" s="1"/>
  <c r="U67" i="1"/>
  <c r="T67" i="1"/>
  <c r="AC66" i="1"/>
  <c r="AB66" i="1"/>
  <c r="U66" i="1"/>
  <c r="T66" i="1"/>
  <c r="AC65" i="1"/>
  <c r="AE65" i="1" s="1"/>
  <c r="AB65" i="1"/>
  <c r="AD65" i="1" s="1"/>
  <c r="U65" i="1"/>
  <c r="T65" i="1"/>
  <c r="AC64" i="1"/>
  <c r="AE64" i="1" s="1"/>
  <c r="AB64" i="1"/>
  <c r="AD64" i="1" s="1"/>
  <c r="U64" i="1"/>
  <c r="T64" i="1"/>
  <c r="AC63" i="1"/>
  <c r="AE63" i="1" s="1"/>
  <c r="AB63" i="1"/>
  <c r="AD63" i="1" s="1"/>
  <c r="U63" i="1"/>
  <c r="T63" i="1"/>
  <c r="AC62" i="1"/>
  <c r="AE62" i="1" s="1"/>
  <c r="AB62" i="1"/>
  <c r="AD62" i="1" s="1"/>
  <c r="U62" i="1"/>
  <c r="T62" i="1"/>
  <c r="AC61" i="1"/>
  <c r="AE61" i="1" s="1"/>
  <c r="AB61" i="1"/>
  <c r="AD61" i="1" s="1"/>
  <c r="U61" i="1"/>
  <c r="T61" i="1"/>
  <c r="T68" i="1" s="1"/>
  <c r="AC60" i="1"/>
  <c r="AB60" i="1"/>
  <c r="U60" i="1"/>
  <c r="U68" i="1" s="1"/>
  <c r="T60" i="1"/>
  <c r="AF59" i="1"/>
  <c r="AC58" i="1"/>
  <c r="AA58" i="1"/>
  <c r="Z58" i="1"/>
  <c r="Y58" i="1"/>
  <c r="X58" i="1"/>
  <c r="W58" i="1"/>
  <c r="V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D57" i="1"/>
  <c r="AC57" i="1"/>
  <c r="AB57" i="1"/>
  <c r="U57" i="1"/>
  <c r="AE57" i="1" s="1"/>
  <c r="T57" i="1"/>
  <c r="AC56" i="1"/>
  <c r="AB56" i="1"/>
  <c r="U56" i="1"/>
  <c r="T56" i="1"/>
  <c r="AC55" i="1"/>
  <c r="AB55" i="1"/>
  <c r="U55" i="1"/>
  <c r="T55" i="1"/>
  <c r="AD55" i="1" s="1"/>
  <c r="AC54" i="1"/>
  <c r="AB54" i="1"/>
  <c r="U54" i="1"/>
  <c r="AE54" i="1" s="1"/>
  <c r="T54" i="1"/>
  <c r="AD54" i="1" s="1"/>
  <c r="AE53" i="1"/>
  <c r="AC53" i="1"/>
  <c r="AB53" i="1"/>
  <c r="U53" i="1"/>
  <c r="T53" i="1"/>
  <c r="AD53" i="1" s="1"/>
  <c r="AF53" i="1" s="1"/>
  <c r="AG53" i="1" s="1"/>
  <c r="AC52" i="1"/>
  <c r="AB52" i="1"/>
  <c r="U52" i="1"/>
  <c r="AE52" i="1" s="1"/>
  <c r="T52" i="1"/>
  <c r="AC51" i="1"/>
  <c r="AB51" i="1"/>
  <c r="U51" i="1"/>
  <c r="T51" i="1"/>
  <c r="AF50" i="1"/>
  <c r="AA49" i="1"/>
  <c r="Z49" i="1"/>
  <c r="Y49" i="1"/>
  <c r="X49" i="1"/>
  <c r="W49" i="1"/>
  <c r="V49" i="1"/>
  <c r="S49" i="1"/>
  <c r="R49" i="1"/>
  <c r="Q49" i="1"/>
  <c r="P49" i="1"/>
  <c r="O49" i="1"/>
  <c r="N49" i="1"/>
  <c r="M49" i="1"/>
  <c r="K49" i="1"/>
  <c r="J49" i="1"/>
  <c r="I49" i="1"/>
  <c r="H49" i="1"/>
  <c r="G49" i="1"/>
  <c r="F49" i="1"/>
  <c r="E49" i="1"/>
  <c r="D49" i="1"/>
  <c r="C49" i="1"/>
  <c r="B49" i="1"/>
  <c r="AE48" i="1"/>
  <c r="AC48" i="1"/>
  <c r="AC49" i="1" s="1"/>
  <c r="AB48" i="1"/>
  <c r="AB49" i="1" s="1"/>
  <c r="U48" i="1"/>
  <c r="U49" i="1" s="1"/>
  <c r="T48" i="1"/>
  <c r="AD48" i="1" s="1"/>
  <c r="AF47" i="1"/>
  <c r="AG47" i="1" s="1"/>
  <c r="AA46" i="1"/>
  <c r="Z46" i="1"/>
  <c r="Y46" i="1"/>
  <c r="X46" i="1"/>
  <c r="W46" i="1"/>
  <c r="V46" i="1"/>
  <c r="S46" i="1"/>
  <c r="R46" i="1"/>
  <c r="R107" i="1" s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C45" i="1"/>
  <c r="AB45" i="1"/>
  <c r="AB46" i="1" s="1"/>
  <c r="U45" i="1"/>
  <c r="T45" i="1"/>
  <c r="AD45" i="1" s="1"/>
  <c r="AF44" i="1"/>
  <c r="AG44" i="1" s="1"/>
  <c r="AA43" i="1"/>
  <c r="Z43" i="1"/>
  <c r="Y43" i="1"/>
  <c r="X43" i="1"/>
  <c r="W43" i="1"/>
  <c r="V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C42" i="1"/>
  <c r="AE42" i="1" s="1"/>
  <c r="AB42" i="1"/>
  <c r="AD42" i="1" s="1"/>
  <c r="AC41" i="1"/>
  <c r="AE41" i="1" s="1"/>
  <c r="AB41" i="1"/>
  <c r="AD41" i="1" s="1"/>
  <c r="AF41" i="1" s="1"/>
  <c r="AG41" i="1" s="1"/>
  <c r="AC40" i="1"/>
  <c r="AE40" i="1" s="1"/>
  <c r="AB40" i="1"/>
  <c r="AD40" i="1" s="1"/>
  <c r="AE39" i="1"/>
  <c r="AC39" i="1"/>
  <c r="AB39" i="1"/>
  <c r="AD39" i="1" s="1"/>
  <c r="AF39" i="1" s="1"/>
  <c r="AG39" i="1" s="1"/>
  <c r="AC38" i="1"/>
  <c r="AE38" i="1" s="1"/>
  <c r="AB38" i="1"/>
  <c r="AD38" i="1" s="1"/>
  <c r="AC37" i="1"/>
  <c r="AE37" i="1" s="1"/>
  <c r="AB37" i="1"/>
  <c r="AD37" i="1" s="1"/>
  <c r="AF37" i="1" s="1"/>
  <c r="AG37" i="1" s="1"/>
  <c r="AE36" i="1"/>
  <c r="AC36" i="1"/>
  <c r="AB36" i="1"/>
  <c r="AD36" i="1" s="1"/>
  <c r="AF36" i="1" s="1"/>
  <c r="AG36" i="1" s="1"/>
  <c r="AD35" i="1"/>
  <c r="AC35" i="1"/>
  <c r="AE35" i="1" s="1"/>
  <c r="AB35" i="1"/>
  <c r="AC34" i="1"/>
  <c r="AB34" i="1"/>
  <c r="U34" i="1"/>
  <c r="T34" i="1"/>
  <c r="AC33" i="1"/>
  <c r="AB33" i="1"/>
  <c r="U33" i="1"/>
  <c r="T33" i="1"/>
  <c r="AD33" i="1" s="1"/>
  <c r="AC32" i="1"/>
  <c r="AB32" i="1"/>
  <c r="U32" i="1"/>
  <c r="AE32" i="1" s="1"/>
  <c r="T32" i="1"/>
  <c r="T43" i="1" s="1"/>
  <c r="AF31" i="1"/>
  <c r="AA30" i="1"/>
  <c r="Z30" i="1"/>
  <c r="Y30" i="1"/>
  <c r="X30" i="1"/>
  <c r="AB30" i="1" s="1"/>
  <c r="W30" i="1"/>
  <c r="U30" i="1"/>
  <c r="M30" i="1"/>
  <c r="L30" i="1"/>
  <c r="K30" i="1"/>
  <c r="J30" i="1"/>
  <c r="I30" i="1"/>
  <c r="H30" i="1"/>
  <c r="G30" i="1"/>
  <c r="F30" i="1"/>
  <c r="E30" i="1"/>
  <c r="D30" i="1"/>
  <c r="C30" i="1"/>
  <c r="B30" i="1"/>
  <c r="AC29" i="1"/>
  <c r="AB29" i="1"/>
  <c r="AD29" i="1" s="1"/>
  <c r="U29" i="1"/>
  <c r="AE29" i="1" s="1"/>
  <c r="AF29" i="1" s="1"/>
  <c r="AG29" i="1" s="1"/>
  <c r="T29" i="1"/>
  <c r="AE28" i="1"/>
  <c r="AC28" i="1"/>
  <c r="AB28" i="1"/>
  <c r="U28" i="1"/>
  <c r="T28" i="1"/>
  <c r="AD28" i="1" s="1"/>
  <c r="AE27" i="1"/>
  <c r="AC27" i="1"/>
  <c r="AB27" i="1"/>
  <c r="U27" i="1"/>
  <c r="T27" i="1"/>
  <c r="AD27" i="1" s="1"/>
  <c r="AD26" i="1"/>
  <c r="AC26" i="1"/>
  <c r="AB26" i="1"/>
  <c r="U26" i="1"/>
  <c r="AE26" i="1" s="1"/>
  <c r="AF26" i="1" s="1"/>
  <c r="AG26" i="1" s="1"/>
  <c r="T26" i="1"/>
  <c r="AC25" i="1"/>
  <c r="AB25" i="1"/>
  <c r="U25" i="1"/>
  <c r="AE25" i="1" s="1"/>
  <c r="T25" i="1"/>
  <c r="AD25" i="1" s="1"/>
  <c r="AE24" i="1"/>
  <c r="AC24" i="1"/>
  <c r="AB24" i="1"/>
  <c r="U24" i="1"/>
  <c r="T24" i="1"/>
  <c r="AD24" i="1" s="1"/>
  <c r="AE23" i="1"/>
  <c r="AC23" i="1"/>
  <c r="AB23" i="1"/>
  <c r="U23" i="1"/>
  <c r="T23" i="1"/>
  <c r="AD23" i="1" s="1"/>
  <c r="AD22" i="1"/>
  <c r="AC22" i="1"/>
  <c r="AB22" i="1"/>
  <c r="U22" i="1"/>
  <c r="AE22" i="1" s="1"/>
  <c r="AF22" i="1" s="1"/>
  <c r="AG22" i="1" s="1"/>
  <c r="T22" i="1"/>
  <c r="AF21" i="1"/>
  <c r="AA20" i="1"/>
  <c r="Z20" i="1"/>
  <c r="Y20" i="1"/>
  <c r="X20" i="1"/>
  <c r="W20" i="1"/>
  <c r="V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C19" i="1"/>
  <c r="AB19" i="1"/>
  <c r="U19" i="1"/>
  <c r="AE19" i="1" s="1"/>
  <c r="T19" i="1"/>
  <c r="AD19" i="1" s="1"/>
  <c r="AC18" i="1"/>
  <c r="AE18" i="1" s="1"/>
  <c r="AB18" i="1"/>
  <c r="U18" i="1"/>
  <c r="T18" i="1"/>
  <c r="AC17" i="1"/>
  <c r="AB17" i="1"/>
  <c r="U17" i="1"/>
  <c r="AE17" i="1" s="1"/>
  <c r="T17" i="1"/>
  <c r="AD16" i="1"/>
  <c r="AC16" i="1"/>
  <c r="AB16" i="1"/>
  <c r="U16" i="1"/>
  <c r="AE16" i="1" s="1"/>
  <c r="T16" i="1"/>
  <c r="AC15" i="1"/>
  <c r="AE15" i="1" s="1"/>
  <c r="AB15" i="1"/>
  <c r="U15" i="1"/>
  <c r="T15" i="1"/>
  <c r="AD15" i="1" s="1"/>
  <c r="AF15" i="1" s="1"/>
  <c r="AG15" i="1" s="1"/>
  <c r="AC14" i="1"/>
  <c r="AB14" i="1"/>
  <c r="U14" i="1"/>
  <c r="AE14" i="1" s="1"/>
  <c r="T14" i="1"/>
  <c r="T20" i="1" s="1"/>
  <c r="AF13" i="1"/>
  <c r="AA12" i="1"/>
  <c r="Z12" i="1"/>
  <c r="Y12" i="1"/>
  <c r="X12" i="1"/>
  <c r="W12" i="1"/>
  <c r="V12" i="1"/>
  <c r="M12" i="1"/>
  <c r="L12" i="1"/>
  <c r="K12" i="1"/>
  <c r="J12" i="1"/>
  <c r="J107" i="1" s="1"/>
  <c r="I12" i="1"/>
  <c r="H12" i="1"/>
  <c r="G12" i="1"/>
  <c r="F12" i="1"/>
  <c r="E12" i="1"/>
  <c r="D12" i="1"/>
  <c r="C12" i="1"/>
  <c r="B12" i="1"/>
  <c r="B107" i="1" s="1"/>
  <c r="AC11" i="1"/>
  <c r="AB11" i="1"/>
  <c r="U11" i="1"/>
  <c r="AE11" i="1" s="1"/>
  <c r="T11" i="1"/>
  <c r="AD11" i="1" s="1"/>
  <c r="AD10" i="1"/>
  <c r="AC10" i="1"/>
  <c r="AB10" i="1"/>
  <c r="U10" i="1"/>
  <c r="AE10" i="1" s="1"/>
  <c r="T10" i="1"/>
  <c r="AC9" i="1"/>
  <c r="AB9" i="1"/>
  <c r="U9" i="1"/>
  <c r="AE9" i="1" s="1"/>
  <c r="T9" i="1"/>
  <c r="AD9" i="1" s="1"/>
  <c r="AD8" i="1"/>
  <c r="AC8" i="1"/>
  <c r="AB8" i="1"/>
  <c r="U8" i="1"/>
  <c r="T8" i="1"/>
  <c r="AF25" i="1" l="1"/>
  <c r="AG25" i="1" s="1"/>
  <c r="AF79" i="1"/>
  <c r="AG79" i="1" s="1"/>
  <c r="AF94" i="1"/>
  <c r="AG94" i="1" s="1"/>
  <c r="AF11" i="1"/>
  <c r="AG11" i="1" s="1"/>
  <c r="F107" i="1"/>
  <c r="AF14" i="1"/>
  <c r="AG14" i="1" s="1"/>
  <c r="N107" i="1"/>
  <c r="Z107" i="1"/>
  <c r="AC30" i="1"/>
  <c r="AE45" i="1"/>
  <c r="AF45" i="1" s="1"/>
  <c r="AG45" i="1" s="1"/>
  <c r="T46" i="1"/>
  <c r="AD46" i="1" s="1"/>
  <c r="S107" i="1"/>
  <c r="AE56" i="1"/>
  <c r="AF56" i="1" s="1"/>
  <c r="AG56" i="1" s="1"/>
  <c r="AE76" i="1"/>
  <c r="AF76" i="1" s="1"/>
  <c r="AG76" i="1" s="1"/>
  <c r="AD88" i="1"/>
  <c r="AF88" i="1" s="1"/>
  <c r="AG88" i="1" s="1"/>
  <c r="AD90" i="1"/>
  <c r="AD92" i="1"/>
  <c r="AE102" i="1"/>
  <c r="AF80" i="1"/>
  <c r="AG80" i="1" s="1"/>
  <c r="U12" i="1"/>
  <c r="W107" i="1"/>
  <c r="AD17" i="1"/>
  <c r="O107" i="1"/>
  <c r="AA107" i="1"/>
  <c r="Q107" i="1"/>
  <c r="T49" i="1"/>
  <c r="T58" i="1"/>
  <c r="AD56" i="1"/>
  <c r="AE88" i="1"/>
  <c r="AE90" i="1"/>
  <c r="AE92" i="1"/>
  <c r="AD97" i="1"/>
  <c r="AF97" i="1" s="1"/>
  <c r="AG97" i="1" s="1"/>
  <c r="AE99" i="1"/>
  <c r="AF35" i="1"/>
  <c r="AG35" i="1" s="1"/>
  <c r="AF57" i="1"/>
  <c r="AG57" i="1" s="1"/>
  <c r="T12" i="1"/>
  <c r="H107" i="1"/>
  <c r="X107" i="1"/>
  <c r="P107" i="1"/>
  <c r="AD32" i="1"/>
  <c r="AF32" i="1" s="1"/>
  <c r="AG32" i="1" s="1"/>
  <c r="AE34" i="1"/>
  <c r="U58" i="1"/>
  <c r="AE58" i="1" s="1"/>
  <c r="AB68" i="1"/>
  <c r="AD68" i="1" s="1"/>
  <c r="AD66" i="1"/>
  <c r="AB95" i="1"/>
  <c r="AD95" i="1" s="1"/>
  <c r="AE101" i="1"/>
  <c r="AF10" i="1"/>
  <c r="AG10" i="1" s="1"/>
  <c r="I107" i="1"/>
  <c r="Y107" i="1"/>
  <c r="AD14" i="1"/>
  <c r="AF16" i="1"/>
  <c r="AG16" i="1" s="1"/>
  <c r="T30" i="1"/>
  <c r="AD30" i="1" s="1"/>
  <c r="AD34" i="1"/>
  <c r="AF34" i="1" s="1"/>
  <c r="AG34" i="1" s="1"/>
  <c r="AF42" i="1"/>
  <c r="AG42" i="1" s="1"/>
  <c r="AF48" i="1"/>
  <c r="AG48" i="1" s="1"/>
  <c r="AC68" i="1"/>
  <c r="AE68" i="1" s="1"/>
  <c r="AE66" i="1"/>
  <c r="T85" i="1"/>
  <c r="AF84" i="1"/>
  <c r="AG84" i="1" s="1"/>
  <c r="AF101" i="1"/>
  <c r="AG101" i="1" s="1"/>
  <c r="AF28" i="1"/>
  <c r="AG28" i="1" s="1"/>
  <c r="AE49" i="1"/>
  <c r="AE55" i="1"/>
  <c r="AF55" i="1" s="1"/>
  <c r="AG55" i="1" s="1"/>
  <c r="T71" i="1"/>
  <c r="AD71" i="1" s="1"/>
  <c r="AF93" i="1"/>
  <c r="AG93" i="1" s="1"/>
  <c r="AF103" i="1"/>
  <c r="AG103" i="1" s="1"/>
  <c r="AF24" i="1"/>
  <c r="AG24" i="1" s="1"/>
  <c r="C107" i="1"/>
  <c r="K107" i="1"/>
  <c r="AD18" i="1"/>
  <c r="AF18" i="1" s="1"/>
  <c r="AG18" i="1" s="1"/>
  <c r="AE33" i="1"/>
  <c r="AF33" i="1" s="1"/>
  <c r="AG33" i="1" s="1"/>
  <c r="AD49" i="1"/>
  <c r="AD52" i="1"/>
  <c r="AF52" i="1" s="1"/>
  <c r="AG52" i="1" s="1"/>
  <c r="AD70" i="1"/>
  <c r="AF70" i="1" s="1"/>
  <c r="AG70" i="1" s="1"/>
  <c r="U71" i="1"/>
  <c r="AE71" i="1" s="1"/>
  <c r="AE87" i="1"/>
  <c r="AF87" i="1" s="1"/>
  <c r="AG87" i="1" s="1"/>
  <c r="AE89" i="1"/>
  <c r="AF89" i="1" s="1"/>
  <c r="AG89" i="1" s="1"/>
  <c r="AE91" i="1"/>
  <c r="AF91" i="1" s="1"/>
  <c r="AG91" i="1" s="1"/>
  <c r="AE93" i="1"/>
  <c r="AE98" i="1"/>
  <c r="AE105" i="1"/>
  <c r="AF9" i="1"/>
  <c r="AG9" i="1" s="1"/>
  <c r="AF23" i="1"/>
  <c r="AG23" i="1" s="1"/>
  <c r="AF27" i="1"/>
  <c r="AG27" i="1" s="1"/>
  <c r="AF38" i="1"/>
  <c r="AG38" i="1" s="1"/>
  <c r="AF40" i="1"/>
  <c r="AG40" i="1" s="1"/>
  <c r="U46" i="1"/>
  <c r="AF61" i="1"/>
  <c r="AG61" i="1" s="1"/>
  <c r="AF63" i="1"/>
  <c r="AG63" i="1" s="1"/>
  <c r="AF65" i="1"/>
  <c r="AG65" i="1" s="1"/>
  <c r="AD98" i="1"/>
  <c r="AF98" i="1" s="1"/>
  <c r="AG98" i="1" s="1"/>
  <c r="AF17" i="1"/>
  <c r="AG17" i="1" s="1"/>
  <c r="AF68" i="1"/>
  <c r="AF62" i="1"/>
  <c r="AG62" i="1" s="1"/>
  <c r="AF64" i="1"/>
  <c r="AG64" i="1" s="1"/>
  <c r="AF66" i="1"/>
  <c r="AG66" i="1" s="1"/>
  <c r="AE12" i="1"/>
  <c r="AF19" i="1"/>
  <c r="AG19" i="1" s="1"/>
  <c r="AF99" i="1"/>
  <c r="AG99" i="1" s="1"/>
  <c r="AF67" i="1"/>
  <c r="AG67" i="1" s="1"/>
  <c r="AF105" i="1"/>
  <c r="AG105" i="1" s="1"/>
  <c r="AE30" i="1"/>
  <c r="AF30" i="1" s="1"/>
  <c r="AG30" i="1" s="1"/>
  <c r="AF54" i="1"/>
  <c r="AG54" i="1" s="1"/>
  <c r="AE95" i="1"/>
  <c r="AF100" i="1"/>
  <c r="AG100" i="1" s="1"/>
  <c r="D107" i="1"/>
  <c r="AE8" i="1"/>
  <c r="AF8" i="1" s="1"/>
  <c r="AG8" i="1" s="1"/>
  <c r="AB20" i="1"/>
  <c r="AD20" i="1" s="1"/>
  <c r="AC43" i="1"/>
  <c r="AD51" i="1"/>
  <c r="U106" i="1"/>
  <c r="AE106" i="1" s="1"/>
  <c r="G107" i="1"/>
  <c r="AC12" i="1"/>
  <c r="V107" i="1"/>
  <c r="AC20" i="1"/>
  <c r="AC46" i="1"/>
  <c r="AE46" i="1" s="1"/>
  <c r="AF46" i="1" s="1"/>
  <c r="AG46" i="1" s="1"/>
  <c r="AE51" i="1"/>
  <c r="T74" i="1"/>
  <c r="AD74" i="1" s="1"/>
  <c r="AF104" i="1"/>
  <c r="AG104" i="1" s="1"/>
  <c r="AB106" i="1"/>
  <c r="AD106" i="1" s="1"/>
  <c r="AB85" i="1"/>
  <c r="AD85" i="1" s="1"/>
  <c r="AF85" i="1" s="1"/>
  <c r="AG85" i="1" s="1"/>
  <c r="AC106" i="1"/>
  <c r="AD73" i="1"/>
  <c r="AF73" i="1" s="1"/>
  <c r="AG73" i="1" s="1"/>
  <c r="AF102" i="1"/>
  <c r="AG102" i="1" s="1"/>
  <c r="L107" i="1"/>
  <c r="M107" i="1"/>
  <c r="U43" i="1"/>
  <c r="AE43" i="1" s="1"/>
  <c r="AB58" i="1"/>
  <c r="AD58" i="1" s="1"/>
  <c r="AF58" i="1" s="1"/>
  <c r="AG58" i="1" s="1"/>
  <c r="AD60" i="1"/>
  <c r="E107" i="1"/>
  <c r="AB12" i="1"/>
  <c r="AD12" i="1" s="1"/>
  <c r="U20" i="1"/>
  <c r="AE20" i="1" s="1"/>
  <c r="AB43" i="1"/>
  <c r="AD43" i="1" s="1"/>
  <c r="AE60" i="1"/>
  <c r="U74" i="1"/>
  <c r="AE74" i="1" s="1"/>
  <c r="AF49" i="1" l="1"/>
  <c r="AG49" i="1" s="1"/>
  <c r="AF71" i="1"/>
  <c r="AG71" i="1" s="1"/>
  <c r="AF92" i="1"/>
  <c r="AG92" i="1" s="1"/>
  <c r="AF106" i="1"/>
  <c r="AG106" i="1" s="1"/>
  <c r="AF90" i="1"/>
  <c r="AG90" i="1" s="1"/>
  <c r="AD107" i="1"/>
  <c r="AF12" i="1"/>
  <c r="AG12" i="1" s="1"/>
  <c r="AF74" i="1"/>
  <c r="AG74" i="1" s="1"/>
  <c r="AF51" i="1"/>
  <c r="AG51" i="1" s="1"/>
  <c r="AE107" i="1"/>
  <c r="AF20" i="1"/>
  <c r="AG20" i="1" s="1"/>
  <c r="U107" i="1"/>
  <c r="AF95" i="1"/>
  <c r="AG95" i="1" s="1"/>
  <c r="AF43" i="1"/>
  <c r="AG43" i="1" s="1"/>
  <c r="T107" i="1"/>
  <c r="AB107" i="1"/>
  <c r="AF60" i="1"/>
  <c r="AG60" i="1" s="1"/>
  <c r="AG68" i="1" s="1"/>
  <c r="AC107" i="1"/>
  <c r="AG107" i="1" l="1"/>
  <c r="AF107" i="1"/>
</calcChain>
</file>

<file path=xl/sharedStrings.xml><?xml version="1.0" encoding="utf-8"?>
<sst xmlns="http://schemas.openxmlformats.org/spreadsheetml/2006/main" count="143" uniqueCount="116">
  <si>
    <t>Count of Sex</t>
  </si>
  <si>
    <t>100 Level</t>
  </si>
  <si>
    <t>100 Total</t>
  </si>
  <si>
    <t>200 Level</t>
  </si>
  <si>
    <t>200 Total</t>
  </si>
  <si>
    <t>300 Level</t>
  </si>
  <si>
    <t>300 Total</t>
  </si>
  <si>
    <t>400 Level</t>
  </si>
  <si>
    <t>400 Total</t>
  </si>
  <si>
    <t>500 Level</t>
  </si>
  <si>
    <t>500 Total</t>
  </si>
  <si>
    <t>600 Level</t>
  </si>
  <si>
    <t>600 Total</t>
  </si>
  <si>
    <t xml:space="preserve">UG TOTAL </t>
  </si>
  <si>
    <t xml:space="preserve">l PGD </t>
  </si>
  <si>
    <t>Masters</t>
  </si>
  <si>
    <t xml:space="preserve">PhD </t>
  </si>
  <si>
    <t>Postgraduate Total</t>
  </si>
  <si>
    <t>ENROLMENT TOTAL</t>
  </si>
  <si>
    <t>GRAND TOTAL</t>
  </si>
  <si>
    <t>TEACHERS</t>
  </si>
  <si>
    <t>Row Labels</t>
  </si>
  <si>
    <t>M</t>
  </si>
  <si>
    <t>F</t>
  </si>
  <si>
    <t>Male</t>
  </si>
  <si>
    <t>Female</t>
  </si>
  <si>
    <t>M &amp; F</t>
  </si>
  <si>
    <t>International Relations</t>
  </si>
  <si>
    <t>Local Government Studies</t>
  </si>
  <si>
    <t>Management and Accounting</t>
  </si>
  <si>
    <t>Public Administration</t>
  </si>
  <si>
    <t>Administration Total</t>
  </si>
  <si>
    <t>Agric. Ext. &amp; Rural Sociology</t>
  </si>
  <si>
    <t>Agricultural Economics</t>
  </si>
  <si>
    <t>Animal Science</t>
  </si>
  <si>
    <t>Consumer Sciences</t>
  </si>
  <si>
    <t>Crop Production &amp; Protection</t>
  </si>
  <si>
    <t>Soil Science</t>
  </si>
  <si>
    <t>Agriculture Total</t>
  </si>
  <si>
    <t>Dramatic Arts</t>
  </si>
  <si>
    <t>English</t>
  </si>
  <si>
    <t>Foreign Languages</t>
  </si>
  <si>
    <t>History</t>
  </si>
  <si>
    <t>Linguistics and African Languages</t>
  </si>
  <si>
    <t>Music</t>
  </si>
  <si>
    <t>Philosophy</t>
  </si>
  <si>
    <t>Religious Studies</t>
  </si>
  <si>
    <t>Arts Total</t>
  </si>
  <si>
    <t>Human Nutrition and Dietetics</t>
  </si>
  <si>
    <t>Medical Rehabilitation</t>
  </si>
  <si>
    <t>Nursing Science</t>
  </si>
  <si>
    <t>Anatomy</t>
  </si>
  <si>
    <t>Haematology and Immunology</t>
  </si>
  <si>
    <t>Medical Microbiology &amp; Parasitology</t>
  </si>
  <si>
    <t>Physiology</t>
  </si>
  <si>
    <t>Community Health</t>
  </si>
  <si>
    <t>Mental Health</t>
  </si>
  <si>
    <t>Ophthalmology</t>
  </si>
  <si>
    <t>Preventive and Community Dentistry</t>
  </si>
  <si>
    <t>Basic Medical Total</t>
  </si>
  <si>
    <t>Medicine &amp; Surgery</t>
  </si>
  <si>
    <t>Clinical Sciences Total</t>
  </si>
  <si>
    <t>Dentistry</t>
  </si>
  <si>
    <t>Dentistry Total</t>
  </si>
  <si>
    <t>Architecture</t>
  </si>
  <si>
    <t>Building</t>
  </si>
  <si>
    <t>Estate Management</t>
  </si>
  <si>
    <t>Fine Arts</t>
  </si>
  <si>
    <t>Quantity Surveying</t>
  </si>
  <si>
    <t>Surveying and Geoinformatics</t>
  </si>
  <si>
    <t>Urban &amp; Regional Planning</t>
  </si>
  <si>
    <t>EDM Total</t>
  </si>
  <si>
    <t>Adult Education and Lifelong Learning</t>
  </si>
  <si>
    <t>Arts and Social Science Education</t>
  </si>
  <si>
    <t>Education Foundations and Counselling</t>
  </si>
  <si>
    <t>Educational Management</t>
  </si>
  <si>
    <t>Educational Technology and Library Studies</t>
  </si>
  <si>
    <t>Institute of Education</t>
  </si>
  <si>
    <t>Kinesiology, Health Education and Recreation</t>
  </si>
  <si>
    <t>Science and Technology Education</t>
  </si>
  <si>
    <t>Education Total</t>
  </si>
  <si>
    <t>Law</t>
  </si>
  <si>
    <t>Law Total</t>
  </si>
  <si>
    <t>Pharmacy</t>
  </si>
  <si>
    <t>Pharmacy Total</t>
  </si>
  <si>
    <t>Biochemistry</t>
  </si>
  <si>
    <t>Botany</t>
  </si>
  <si>
    <t>Chemistry</t>
  </si>
  <si>
    <t>Geology</t>
  </si>
  <si>
    <t>Mathematics</t>
  </si>
  <si>
    <t>Microbiology</t>
  </si>
  <si>
    <t>Physics</t>
  </si>
  <si>
    <t>Zoology</t>
  </si>
  <si>
    <t>Institute of Ecology</t>
  </si>
  <si>
    <t>Science Total</t>
  </si>
  <si>
    <t>Demography &amp; Social Statistics</t>
  </si>
  <si>
    <t>Economics</t>
  </si>
  <si>
    <t>Geography</t>
  </si>
  <si>
    <t>Political Science</t>
  </si>
  <si>
    <t>Psychology</t>
  </si>
  <si>
    <t>Sociology &amp; Anthropology</t>
  </si>
  <si>
    <t>Inst. for Entrep. &amp; Dev. Studies</t>
  </si>
  <si>
    <t>Centre for Gender and Social Policy Studies</t>
  </si>
  <si>
    <t>Social Sciences Total</t>
  </si>
  <si>
    <t>Aerospace Engineering</t>
  </si>
  <si>
    <t>Agricultural Engineering</t>
  </si>
  <si>
    <t>Chemical Engineering</t>
  </si>
  <si>
    <t>Civil Engineering</t>
  </si>
  <si>
    <t>Computer Science &amp; Engineering</t>
  </si>
  <si>
    <t>Electronic &amp; Electrical Engineering</t>
  </si>
  <si>
    <t>Food Science</t>
  </si>
  <si>
    <t>Materials Science &amp; Engineering</t>
  </si>
  <si>
    <t>Mechanical Engineering</t>
  </si>
  <si>
    <t>Technology Total</t>
  </si>
  <si>
    <t>FTE</t>
  </si>
  <si>
    <t>OBAFEMI AWOLOWO UNIVERSITY, ILE-IFE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</si>
</sst>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0" fillId="2" borderId="1" xfId="0" applyFill="1" applyBorder="1"/>
    <xf numFmtId="1" fontId="0" fillId="0" borderId="1" xfId="0" applyNumberFormat="1" applyBorder="1"/>
    <xf numFmtId="0" fontId="0" fillId="3" borderId="1" xfId="0" applyFill="1" applyBorder="1"/>
    <xf numFmtId="0" fontId="0" fillId="4" borderId="1" xfId="0" applyFill="1" applyBorder="1"/>
    <xf numFmtId="1" fontId="0" fillId="0" borderId="0" xfId="0" applyNumberFormat="1"/>
    <xf numFmtId="1" fontId="2" fillId="0" borderId="1" xfId="0" applyNumberFormat="1" applyFont="1" applyBorder="1"/>
    <xf numFmtId="0" fontId="4" fillId="0" borderId="1" xfId="2" applyBorder="1">
      <alignment vertical="center"/>
    </xf>
    <xf numFmtId="0" fontId="0" fillId="3" borderId="0" xfId="0" applyFill="1"/>
    <xf numFmtId="164" fontId="2" fillId="0" borderId="0" xfId="1" applyFont="1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50A61A02-F155-44BA-AED9-6956928ECE6E}"/>
    <cellStyle name="Normal 3" xfId="3" xr:uid="{5C32AD0B-F669-49BD-AFA3-8C5CFF175CDD}"/>
  </cellStyles>
  <dxfs count="4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4" defaultTableStyle="TableStyleMedium2" defaultPivotStyle="PivotStyleLight16">
    <tableStyle name="PivotStylePreset2_Accent1" table="0" count="10" xr9:uid="{EBB91C7D-53B8-42ED-8A11-275AA0E9B051}">
      <tableStyleElement type="headerRow" dxfId="39"/>
      <tableStyleElement type="totalRow" dxfId="38"/>
      <tableStyleElement type="firstRowStripe" dxfId="37"/>
      <tableStyleElement type="firstColumnStripe" dxfId="36"/>
      <tableStyleElement type="firstSubtotalRow" dxfId="35"/>
      <tableStyleElement type="secondSubtotalRow" dxfId="34"/>
      <tableStyleElement type="firstRowSubheading" dxfId="33"/>
      <tableStyleElement type="secondRowSubheading" dxfId="32"/>
      <tableStyleElement type="pageFieldLabels" dxfId="31"/>
      <tableStyleElement type="pageFieldValues" dxfId="30"/>
    </tableStyle>
    <tableStyle name="PivotStylePreset2_Accent1 2" table="0" count="10" xr9:uid="{BA0ECF20-CB6F-4367-B063-35BE54125D81}">
      <tableStyleElement type="headerRow" dxfId="29"/>
      <tableStyleElement type="totalRow" dxfId="28"/>
      <tableStyleElement type="firstRowStripe" dxfId="27"/>
      <tableStyleElement type="firstColumnStripe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PivotStylePreset2_Accent1 3" table="0" count="10" xr9:uid="{97899684-D793-4F82-9948-FB88D0C18A41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  <tableStyle name="PivotStylePreset2_Accent1 4" table="0" count="10" xr9:uid="{6941CC85-BE7B-44BA-8969-8B9B8B3424EC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9C16-255F-41FA-A131-20585EE30537}">
  <dimension ref="A3:AH117"/>
  <sheetViews>
    <sheetView tabSelected="1" topLeftCell="A4" workbookViewId="0">
      <pane xSplit="1" ySplit="4" topLeftCell="B8" activePane="bottomRight" state="frozen"/>
      <selection activeCell="A4" sqref="A4"/>
      <selection pane="topRight" activeCell="B4" sqref="B4"/>
      <selection pane="bottomLeft" activeCell="A6" sqref="A6"/>
      <selection pane="bottomRight" activeCell="A40" sqref="A40"/>
    </sheetView>
  </sheetViews>
  <sheetFormatPr baseColWidth="10" defaultColWidth="8.83203125" defaultRowHeight="15" x14ac:dyDescent="0.2"/>
  <cols>
    <col min="1" max="1" width="40.1640625" customWidth="1"/>
    <col min="4" max="4" width="9.1640625" style="1"/>
    <col min="7" max="7" width="9.1640625" style="1"/>
    <col min="10" max="10" width="9.1640625" style="1"/>
    <col min="13" max="13" width="9.33203125" style="1" customWidth="1"/>
    <col min="16" max="16" width="9.1640625" style="1"/>
    <col min="19" max="19" width="13" style="1" customWidth="1"/>
    <col min="20" max="23" width="9.1640625" style="1"/>
    <col min="24" max="24" width="16.83203125" style="1" bestFit="1" customWidth="1"/>
    <col min="25" max="26" width="9.1640625" style="1"/>
    <col min="32" max="32" width="14.1640625" bestFit="1" customWidth="1"/>
    <col min="33" max="33" width="20.5" bestFit="1" customWidth="1"/>
  </cols>
  <sheetData>
    <row r="3" spans="1:33" x14ac:dyDescent="0.2">
      <c r="A3" t="s">
        <v>0</v>
      </c>
    </row>
    <row r="4" spans="1:33" ht="18" x14ac:dyDescent="0.2">
      <c r="B4" s="17" t="s">
        <v>115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33" s="16" customFormat="1" ht="16" x14ac:dyDescent="0.2">
      <c r="B5" s="18" t="s">
        <v>114</v>
      </c>
      <c r="C5" s="18"/>
      <c r="D5" s="18"/>
      <c r="E5" s="18" t="s">
        <v>114</v>
      </c>
      <c r="F5" s="18"/>
      <c r="G5" s="18"/>
      <c r="H5" s="18" t="s">
        <v>114</v>
      </c>
      <c r="I5" s="18"/>
      <c r="J5" s="18"/>
      <c r="K5" s="18" t="s">
        <v>114</v>
      </c>
      <c r="L5" s="18"/>
      <c r="M5" s="18"/>
      <c r="N5" s="18" t="s">
        <v>114</v>
      </c>
      <c r="O5" s="18"/>
      <c r="P5" s="18"/>
      <c r="Q5" s="18" t="s">
        <v>114</v>
      </c>
      <c r="R5" s="18"/>
      <c r="S5" s="18"/>
      <c r="AG5" s="16" t="s">
        <v>114</v>
      </c>
    </row>
    <row r="6" spans="1:33" s="1" customFormat="1" x14ac:dyDescent="0.2">
      <c r="A6" s="2"/>
      <c r="B6" s="20" t="s">
        <v>1</v>
      </c>
      <c r="C6" s="20"/>
      <c r="D6" s="2" t="s">
        <v>2</v>
      </c>
      <c r="E6" s="20" t="s">
        <v>3</v>
      </c>
      <c r="F6" s="20"/>
      <c r="G6" s="2" t="s">
        <v>4</v>
      </c>
      <c r="H6" s="20" t="s">
        <v>5</v>
      </c>
      <c r="I6" s="20"/>
      <c r="J6" s="2" t="s">
        <v>6</v>
      </c>
      <c r="K6" s="20" t="s">
        <v>7</v>
      </c>
      <c r="L6" s="20"/>
      <c r="M6" s="2" t="s">
        <v>8</v>
      </c>
      <c r="N6" s="20" t="s">
        <v>9</v>
      </c>
      <c r="O6" s="20"/>
      <c r="P6" s="2" t="s">
        <v>10</v>
      </c>
      <c r="Q6" s="20" t="s">
        <v>11</v>
      </c>
      <c r="R6" s="20"/>
      <c r="S6" s="2" t="s">
        <v>12</v>
      </c>
      <c r="T6" s="20" t="s">
        <v>13</v>
      </c>
      <c r="U6" s="20"/>
      <c r="V6" s="19" t="s">
        <v>14</v>
      </c>
      <c r="W6" s="19"/>
      <c r="X6" s="19" t="s">
        <v>15</v>
      </c>
      <c r="Y6" s="19"/>
      <c r="Z6" s="19" t="s">
        <v>16</v>
      </c>
      <c r="AA6" s="19"/>
      <c r="AB6" s="19" t="s">
        <v>17</v>
      </c>
      <c r="AC6" s="19"/>
      <c r="AD6" s="19" t="s">
        <v>18</v>
      </c>
      <c r="AE6" s="19"/>
      <c r="AF6" s="3" t="s">
        <v>19</v>
      </c>
      <c r="AG6" s="2" t="s">
        <v>20</v>
      </c>
    </row>
    <row r="7" spans="1:33" s="1" customFormat="1" x14ac:dyDescent="0.2">
      <c r="A7" s="2" t="s">
        <v>21</v>
      </c>
      <c r="B7" s="2" t="s">
        <v>22</v>
      </c>
      <c r="C7" s="2" t="s">
        <v>23</v>
      </c>
      <c r="D7" s="2"/>
      <c r="E7" s="2" t="s">
        <v>22</v>
      </c>
      <c r="F7" s="2" t="s">
        <v>23</v>
      </c>
      <c r="G7" s="2"/>
      <c r="H7" s="2" t="s">
        <v>22</v>
      </c>
      <c r="I7" s="2" t="s">
        <v>23</v>
      </c>
      <c r="J7" s="2"/>
      <c r="K7" s="2" t="s">
        <v>22</v>
      </c>
      <c r="L7" s="2" t="s">
        <v>23</v>
      </c>
      <c r="M7" s="2"/>
      <c r="N7" s="2" t="s">
        <v>22</v>
      </c>
      <c r="O7" s="2" t="s">
        <v>23</v>
      </c>
      <c r="P7" s="2"/>
      <c r="Q7" s="2" t="s">
        <v>22</v>
      </c>
      <c r="R7" s="2" t="s">
        <v>23</v>
      </c>
      <c r="S7" s="2"/>
      <c r="T7" s="2" t="s">
        <v>22</v>
      </c>
      <c r="U7" s="2" t="s">
        <v>23</v>
      </c>
      <c r="V7" s="4" t="s">
        <v>24</v>
      </c>
      <c r="W7" s="4" t="s">
        <v>25</v>
      </c>
      <c r="X7" s="4" t="s">
        <v>24</v>
      </c>
      <c r="Y7" s="4" t="s">
        <v>25</v>
      </c>
      <c r="Z7" s="4" t="s">
        <v>24</v>
      </c>
      <c r="AA7" s="4" t="s">
        <v>25</v>
      </c>
      <c r="AB7" s="5" t="s">
        <v>24</v>
      </c>
      <c r="AC7" s="5" t="s">
        <v>25</v>
      </c>
      <c r="AD7" s="4" t="s">
        <v>24</v>
      </c>
      <c r="AE7" s="4" t="s">
        <v>25</v>
      </c>
      <c r="AF7" s="4" t="s">
        <v>26</v>
      </c>
      <c r="AG7" s="2"/>
    </row>
    <row r="8" spans="1:33" x14ac:dyDescent="0.2">
      <c r="A8" s="6" t="s">
        <v>27</v>
      </c>
      <c r="B8" s="6">
        <v>32</v>
      </c>
      <c r="C8" s="6">
        <v>58</v>
      </c>
      <c r="D8" s="2">
        <v>90</v>
      </c>
      <c r="E8" s="6">
        <v>32</v>
      </c>
      <c r="F8" s="6">
        <v>42</v>
      </c>
      <c r="G8" s="2">
        <v>74</v>
      </c>
      <c r="H8" s="6">
        <v>12</v>
      </c>
      <c r="I8" s="6">
        <v>38</v>
      </c>
      <c r="J8" s="2">
        <v>50</v>
      </c>
      <c r="K8" s="6">
        <v>66</v>
      </c>
      <c r="L8" s="6">
        <v>94</v>
      </c>
      <c r="M8" s="2">
        <v>160</v>
      </c>
      <c r="N8" s="6"/>
      <c r="O8" s="6"/>
      <c r="P8" s="2"/>
      <c r="Q8" s="6"/>
      <c r="R8" s="6"/>
      <c r="S8" s="2"/>
      <c r="T8" s="6">
        <f t="shared" ref="T8:U11" si="0">B8+E8+H8+K8+N8+Q8</f>
        <v>142</v>
      </c>
      <c r="U8" s="6">
        <f t="shared" si="0"/>
        <v>232</v>
      </c>
      <c r="V8" s="6">
        <v>3</v>
      </c>
      <c r="W8" s="6">
        <v>1</v>
      </c>
      <c r="X8" s="6">
        <v>14</v>
      </c>
      <c r="Y8" s="6">
        <v>12</v>
      </c>
      <c r="Z8" s="6">
        <v>8</v>
      </c>
      <c r="AA8" s="6">
        <v>1</v>
      </c>
      <c r="AB8" s="7">
        <f>SUM(V8+X8+Z8)</f>
        <v>25</v>
      </c>
      <c r="AC8" s="7">
        <f>SUM(W8+Y8+AA8)</f>
        <v>14</v>
      </c>
      <c r="AD8" s="6">
        <f>T8+AB8</f>
        <v>167</v>
      </c>
      <c r="AE8" s="6">
        <f>U8+AC8</f>
        <v>246</v>
      </c>
      <c r="AF8" s="6">
        <f>SUM(AD8:AE8)</f>
        <v>413</v>
      </c>
      <c r="AG8" s="8">
        <f>AF8/30</f>
        <v>13.766666666666667</v>
      </c>
    </row>
    <row r="9" spans="1:33" x14ac:dyDescent="0.2">
      <c r="A9" s="6" t="s">
        <v>28</v>
      </c>
      <c r="B9" s="6">
        <v>56</v>
      </c>
      <c r="C9" s="6">
        <v>68</v>
      </c>
      <c r="D9" s="2">
        <v>124</v>
      </c>
      <c r="E9" s="6">
        <v>80</v>
      </c>
      <c r="F9" s="6">
        <v>86</v>
      </c>
      <c r="G9" s="2">
        <v>166</v>
      </c>
      <c r="H9" s="6">
        <v>56</v>
      </c>
      <c r="I9" s="6">
        <v>59</v>
      </c>
      <c r="J9" s="2">
        <v>115</v>
      </c>
      <c r="K9" s="6">
        <v>54</v>
      </c>
      <c r="L9" s="6">
        <v>45</v>
      </c>
      <c r="M9" s="2">
        <v>99</v>
      </c>
      <c r="N9" s="6"/>
      <c r="O9" s="6"/>
      <c r="P9" s="2"/>
      <c r="Q9" s="6"/>
      <c r="R9" s="6"/>
      <c r="S9" s="2"/>
      <c r="T9" s="6">
        <f t="shared" si="0"/>
        <v>246</v>
      </c>
      <c r="U9" s="6">
        <f t="shared" si="0"/>
        <v>258</v>
      </c>
      <c r="V9" s="6">
        <v>5</v>
      </c>
      <c r="W9" s="6">
        <v>1</v>
      </c>
      <c r="X9" s="6">
        <v>4</v>
      </c>
      <c r="Y9" s="6">
        <v>0</v>
      </c>
      <c r="Z9" s="6">
        <v>2</v>
      </c>
      <c r="AA9" s="6">
        <v>2</v>
      </c>
      <c r="AB9" s="7">
        <f t="shared" ref="AB9:AC12" si="1">SUM(V9+X9+Z9)</f>
        <v>11</v>
      </c>
      <c r="AC9" s="7">
        <f t="shared" si="1"/>
        <v>3</v>
      </c>
      <c r="AD9" s="6">
        <f t="shared" ref="AD9:AE12" si="2">T9+AB9</f>
        <v>257</v>
      </c>
      <c r="AE9" s="6">
        <f t="shared" si="2"/>
        <v>261</v>
      </c>
      <c r="AF9" s="6">
        <f t="shared" ref="AF9:AF72" si="3">SUM(AD9:AE9)</f>
        <v>518</v>
      </c>
      <c r="AG9" s="8">
        <f t="shared" ref="AG9:AG12" si="4">AF9/30</f>
        <v>17.266666666666666</v>
      </c>
    </row>
    <row r="10" spans="1:33" x14ac:dyDescent="0.2">
      <c r="A10" s="6" t="s">
        <v>29</v>
      </c>
      <c r="B10" s="6">
        <v>180</v>
      </c>
      <c r="C10" s="6">
        <v>272</v>
      </c>
      <c r="D10" s="2">
        <v>452</v>
      </c>
      <c r="E10" s="6">
        <v>209</v>
      </c>
      <c r="F10" s="6">
        <v>243</v>
      </c>
      <c r="G10" s="2">
        <v>452</v>
      </c>
      <c r="H10" s="6">
        <v>188</v>
      </c>
      <c r="I10" s="6">
        <v>225</v>
      </c>
      <c r="J10" s="2">
        <v>413</v>
      </c>
      <c r="K10" s="6">
        <v>381</v>
      </c>
      <c r="L10" s="6">
        <v>408</v>
      </c>
      <c r="M10" s="2">
        <v>789</v>
      </c>
      <c r="N10" s="6"/>
      <c r="O10" s="6"/>
      <c r="P10" s="2"/>
      <c r="Q10" s="6"/>
      <c r="R10" s="6"/>
      <c r="S10" s="2"/>
      <c r="T10" s="6">
        <f t="shared" si="0"/>
        <v>958</v>
      </c>
      <c r="U10" s="6">
        <f t="shared" si="0"/>
        <v>1148</v>
      </c>
      <c r="V10" s="6">
        <v>0</v>
      </c>
      <c r="W10" s="6">
        <v>1</v>
      </c>
      <c r="X10" s="6">
        <v>236</v>
      </c>
      <c r="Y10" s="6">
        <v>156</v>
      </c>
      <c r="Z10" s="6">
        <v>14</v>
      </c>
      <c r="AA10" s="6">
        <v>10</v>
      </c>
      <c r="AB10" s="7">
        <f t="shared" si="1"/>
        <v>250</v>
      </c>
      <c r="AC10" s="7">
        <f t="shared" si="1"/>
        <v>167</v>
      </c>
      <c r="AD10" s="6">
        <f t="shared" si="2"/>
        <v>1208</v>
      </c>
      <c r="AE10" s="6">
        <f t="shared" si="2"/>
        <v>1315</v>
      </c>
      <c r="AF10" s="6">
        <f t="shared" si="3"/>
        <v>2523</v>
      </c>
      <c r="AG10" s="8">
        <f t="shared" si="4"/>
        <v>84.1</v>
      </c>
    </row>
    <row r="11" spans="1:33" x14ac:dyDescent="0.2">
      <c r="A11" s="6" t="s">
        <v>30</v>
      </c>
      <c r="B11" s="6">
        <v>44</v>
      </c>
      <c r="C11" s="6">
        <v>74</v>
      </c>
      <c r="D11" s="2">
        <v>118</v>
      </c>
      <c r="E11" s="6">
        <v>62</v>
      </c>
      <c r="F11" s="6">
        <v>79</v>
      </c>
      <c r="G11" s="2">
        <v>141</v>
      </c>
      <c r="H11" s="6">
        <v>40</v>
      </c>
      <c r="I11" s="6">
        <v>56</v>
      </c>
      <c r="J11" s="2">
        <v>96</v>
      </c>
      <c r="K11" s="6">
        <v>93</v>
      </c>
      <c r="L11" s="6">
        <v>93</v>
      </c>
      <c r="M11" s="2">
        <v>186</v>
      </c>
      <c r="N11" s="6"/>
      <c r="O11" s="6"/>
      <c r="P11" s="2"/>
      <c r="Q11" s="6"/>
      <c r="R11" s="6"/>
      <c r="S11" s="2"/>
      <c r="T11" s="6">
        <f t="shared" si="0"/>
        <v>239</v>
      </c>
      <c r="U11" s="6">
        <f t="shared" si="0"/>
        <v>302</v>
      </c>
      <c r="V11" s="6">
        <v>3</v>
      </c>
      <c r="W11" s="6">
        <v>3</v>
      </c>
      <c r="X11" s="6">
        <v>26</v>
      </c>
      <c r="Y11" s="6">
        <v>20</v>
      </c>
      <c r="Z11" s="6">
        <v>6</v>
      </c>
      <c r="AA11" s="6">
        <v>4</v>
      </c>
      <c r="AB11" s="7">
        <f t="shared" si="1"/>
        <v>35</v>
      </c>
      <c r="AC11" s="7">
        <f t="shared" si="1"/>
        <v>27</v>
      </c>
      <c r="AD11" s="6">
        <f t="shared" si="2"/>
        <v>274</v>
      </c>
      <c r="AE11" s="6">
        <f t="shared" si="2"/>
        <v>329</v>
      </c>
      <c r="AF11" s="6">
        <f t="shared" si="3"/>
        <v>603</v>
      </c>
      <c r="AG11" s="8">
        <f t="shared" si="4"/>
        <v>20.100000000000001</v>
      </c>
    </row>
    <row r="12" spans="1:33" s="1" customFormat="1" x14ac:dyDescent="0.2">
      <c r="A12" s="2" t="s">
        <v>31</v>
      </c>
      <c r="B12" s="2">
        <f t="shared" ref="B12:M12" si="5">SUM(B8:B11)</f>
        <v>312</v>
      </c>
      <c r="C12" s="2">
        <f>SUM(C8:C11)</f>
        <v>472</v>
      </c>
      <c r="D12" s="2">
        <f t="shared" si="5"/>
        <v>784</v>
      </c>
      <c r="E12" s="2">
        <f t="shared" si="5"/>
        <v>383</v>
      </c>
      <c r="F12" s="2">
        <f>SUM(F8:F11)</f>
        <v>450</v>
      </c>
      <c r="G12" s="2">
        <f t="shared" si="5"/>
        <v>833</v>
      </c>
      <c r="H12" s="2">
        <f t="shared" si="5"/>
        <v>296</v>
      </c>
      <c r="I12" s="2">
        <f>SUM(I8:I11)</f>
        <v>378</v>
      </c>
      <c r="J12" s="2">
        <f t="shared" si="5"/>
        <v>674</v>
      </c>
      <c r="K12" s="2">
        <f t="shared" si="5"/>
        <v>594</v>
      </c>
      <c r="L12" s="2">
        <f>SUM(L8:L11)</f>
        <v>640</v>
      </c>
      <c r="M12" s="2">
        <f t="shared" si="5"/>
        <v>1234</v>
      </c>
      <c r="N12" s="2"/>
      <c r="O12" s="2"/>
      <c r="P12" s="2"/>
      <c r="Q12" s="2"/>
      <c r="R12" s="2"/>
      <c r="S12" s="2"/>
      <c r="T12" s="2">
        <f>SUM(T8:T11)</f>
        <v>1585</v>
      </c>
      <c r="U12" s="2">
        <f>SUM(U8:U11)</f>
        <v>1940</v>
      </c>
      <c r="V12" s="2">
        <f t="shared" ref="V12:W12" si="6">SUM(V8:V11)</f>
        <v>11</v>
      </c>
      <c r="W12" s="2">
        <f t="shared" si="6"/>
        <v>6</v>
      </c>
      <c r="X12" s="2">
        <f>SUM(X8:X11)</f>
        <v>280</v>
      </c>
      <c r="Y12" s="2">
        <f>SUM(Y8:Y11)</f>
        <v>188</v>
      </c>
      <c r="Z12" s="2">
        <f>SUM(Z8:Z11)</f>
        <v>30</v>
      </c>
      <c r="AA12" s="2">
        <f>SUM(AA8:AA11)</f>
        <v>17</v>
      </c>
      <c r="AB12" s="2">
        <f t="shared" si="1"/>
        <v>321</v>
      </c>
      <c r="AC12" s="2">
        <f t="shared" si="1"/>
        <v>211</v>
      </c>
      <c r="AD12" s="6">
        <f t="shared" si="2"/>
        <v>1906</v>
      </c>
      <c r="AE12" s="6">
        <f t="shared" si="2"/>
        <v>2151</v>
      </c>
      <c r="AF12" s="6">
        <f t="shared" si="3"/>
        <v>4057</v>
      </c>
      <c r="AG12" s="8">
        <f t="shared" si="4"/>
        <v>135.23333333333332</v>
      </c>
    </row>
    <row r="13" spans="1:33" x14ac:dyDescent="0.2">
      <c r="A13" s="6"/>
      <c r="B13" s="6"/>
      <c r="C13" s="6"/>
      <c r="D13" s="2"/>
      <c r="E13" s="6"/>
      <c r="F13" s="6"/>
      <c r="G13" s="2"/>
      <c r="H13" s="6"/>
      <c r="I13" s="6"/>
      <c r="J13" s="2"/>
      <c r="K13" s="6"/>
      <c r="L13" s="6"/>
      <c r="M13" s="2"/>
      <c r="N13" s="6"/>
      <c r="O13" s="6"/>
      <c r="P13" s="2"/>
      <c r="Q13" s="6"/>
      <c r="R13" s="6"/>
      <c r="S13" s="2"/>
      <c r="T13" s="2"/>
      <c r="U13" s="2"/>
      <c r="V13" s="2"/>
      <c r="W13" s="2"/>
      <c r="X13" s="2"/>
      <c r="Y13" s="2"/>
      <c r="Z13" s="2"/>
      <c r="AA13" s="6"/>
      <c r="AB13" s="6"/>
      <c r="AC13" s="6"/>
      <c r="AD13" s="6"/>
      <c r="AE13" s="6"/>
      <c r="AF13" s="6">
        <f t="shared" si="3"/>
        <v>0</v>
      </c>
      <c r="AG13" s="6"/>
    </row>
    <row r="14" spans="1:33" x14ac:dyDescent="0.2">
      <c r="A14" s="6" t="s">
        <v>32</v>
      </c>
      <c r="B14" s="6">
        <v>17</v>
      </c>
      <c r="C14" s="6">
        <v>31</v>
      </c>
      <c r="D14" s="2">
        <v>48</v>
      </c>
      <c r="E14" s="6">
        <v>38</v>
      </c>
      <c r="F14" s="6">
        <v>52</v>
      </c>
      <c r="G14" s="2">
        <v>90</v>
      </c>
      <c r="H14" s="6">
        <v>43</v>
      </c>
      <c r="I14" s="6">
        <v>55</v>
      </c>
      <c r="J14" s="2">
        <v>98</v>
      </c>
      <c r="K14" s="6">
        <v>41</v>
      </c>
      <c r="L14" s="6">
        <v>42</v>
      </c>
      <c r="M14" s="2">
        <v>83</v>
      </c>
      <c r="N14" s="6">
        <v>70</v>
      </c>
      <c r="O14" s="6">
        <v>87</v>
      </c>
      <c r="P14" s="2">
        <v>157</v>
      </c>
      <c r="Q14" s="6"/>
      <c r="R14" s="6"/>
      <c r="S14" s="2"/>
      <c r="T14" s="6">
        <f t="shared" ref="T14:U19" si="7">B14+E14+H14+K14+N14+Q14</f>
        <v>209</v>
      </c>
      <c r="U14" s="6">
        <f t="shared" si="7"/>
        <v>267</v>
      </c>
      <c r="V14" s="6">
        <v>0</v>
      </c>
      <c r="W14" s="6">
        <v>0</v>
      </c>
      <c r="X14" s="6">
        <v>8</v>
      </c>
      <c r="Y14" s="6">
        <v>4</v>
      </c>
      <c r="Z14" s="6">
        <v>4</v>
      </c>
      <c r="AA14" s="6">
        <v>4</v>
      </c>
      <c r="AB14" s="9">
        <f t="shared" ref="AB14:AC20" si="8">SUM(V14+X14+Z14)</f>
        <v>12</v>
      </c>
      <c r="AC14" s="9">
        <f t="shared" si="8"/>
        <v>8</v>
      </c>
      <c r="AD14" s="6">
        <f t="shared" ref="AD14:AE20" si="9">T14+AB14</f>
        <v>221</v>
      </c>
      <c r="AE14" s="6">
        <f t="shared" si="9"/>
        <v>275</v>
      </c>
      <c r="AF14" s="6">
        <f t="shared" si="3"/>
        <v>496</v>
      </c>
      <c r="AG14" s="8">
        <f>AF14/15</f>
        <v>33.06666666666667</v>
      </c>
    </row>
    <row r="15" spans="1:33" x14ac:dyDescent="0.2">
      <c r="A15" s="6" t="s">
        <v>33</v>
      </c>
      <c r="B15" s="6">
        <v>38</v>
      </c>
      <c r="C15" s="6">
        <v>37</v>
      </c>
      <c r="D15" s="2">
        <v>75</v>
      </c>
      <c r="E15" s="6">
        <v>42</v>
      </c>
      <c r="F15" s="6">
        <v>52</v>
      </c>
      <c r="G15" s="2">
        <v>94</v>
      </c>
      <c r="H15" s="6">
        <v>46</v>
      </c>
      <c r="I15" s="6">
        <v>61</v>
      </c>
      <c r="J15" s="2">
        <v>107</v>
      </c>
      <c r="K15" s="6">
        <v>60</v>
      </c>
      <c r="L15" s="6">
        <v>65</v>
      </c>
      <c r="M15" s="2">
        <v>125</v>
      </c>
      <c r="N15" s="6">
        <v>111</v>
      </c>
      <c r="O15" s="6">
        <v>114</v>
      </c>
      <c r="P15" s="2">
        <v>225</v>
      </c>
      <c r="Q15" s="6"/>
      <c r="R15" s="6"/>
      <c r="S15" s="2"/>
      <c r="T15" s="6">
        <f t="shared" si="7"/>
        <v>297</v>
      </c>
      <c r="U15" s="6">
        <f t="shared" si="7"/>
        <v>329</v>
      </c>
      <c r="V15" s="6">
        <v>0</v>
      </c>
      <c r="W15" s="6">
        <v>0</v>
      </c>
      <c r="X15" s="6">
        <v>2</v>
      </c>
      <c r="Y15" s="6">
        <v>6</v>
      </c>
      <c r="Z15" s="6">
        <v>5</v>
      </c>
      <c r="AA15" s="6">
        <v>3</v>
      </c>
      <c r="AB15" s="9">
        <f t="shared" si="8"/>
        <v>7</v>
      </c>
      <c r="AC15" s="9">
        <f t="shared" si="8"/>
        <v>9</v>
      </c>
      <c r="AD15" s="6">
        <f t="shared" si="9"/>
        <v>304</v>
      </c>
      <c r="AE15" s="6">
        <f t="shared" si="9"/>
        <v>338</v>
      </c>
      <c r="AF15" s="6">
        <f t="shared" si="3"/>
        <v>642</v>
      </c>
      <c r="AG15" s="8">
        <f t="shared" ref="AG15:AG20" si="10">AF15/15</f>
        <v>42.8</v>
      </c>
    </row>
    <row r="16" spans="1:33" x14ac:dyDescent="0.2">
      <c r="A16" s="6" t="s">
        <v>34</v>
      </c>
      <c r="B16" s="6">
        <v>37</v>
      </c>
      <c r="C16" s="6">
        <v>41</v>
      </c>
      <c r="D16" s="2">
        <v>78</v>
      </c>
      <c r="E16" s="6">
        <v>71</v>
      </c>
      <c r="F16" s="6">
        <v>59</v>
      </c>
      <c r="G16" s="2">
        <v>130</v>
      </c>
      <c r="H16" s="6">
        <v>54</v>
      </c>
      <c r="I16" s="6">
        <v>58</v>
      </c>
      <c r="J16" s="2">
        <v>112</v>
      </c>
      <c r="K16" s="6">
        <v>65</v>
      </c>
      <c r="L16" s="6">
        <v>65</v>
      </c>
      <c r="M16" s="2">
        <v>130</v>
      </c>
      <c r="N16" s="6">
        <v>106</v>
      </c>
      <c r="O16" s="6">
        <v>79</v>
      </c>
      <c r="P16" s="2">
        <v>185</v>
      </c>
      <c r="Q16" s="6"/>
      <c r="R16" s="6"/>
      <c r="S16" s="2"/>
      <c r="T16" s="6">
        <f t="shared" si="7"/>
        <v>333</v>
      </c>
      <c r="U16" s="6">
        <f t="shared" si="7"/>
        <v>302</v>
      </c>
      <c r="V16" s="6">
        <v>0</v>
      </c>
      <c r="W16" s="6">
        <v>0</v>
      </c>
      <c r="X16" s="6">
        <v>2</v>
      </c>
      <c r="Y16" s="6">
        <v>4</v>
      </c>
      <c r="Z16" s="6">
        <v>3</v>
      </c>
      <c r="AA16" s="6">
        <v>1</v>
      </c>
      <c r="AB16" s="9">
        <f t="shared" si="8"/>
        <v>5</v>
      </c>
      <c r="AC16" s="9">
        <f t="shared" si="8"/>
        <v>5</v>
      </c>
      <c r="AD16" s="6">
        <f t="shared" si="9"/>
        <v>338</v>
      </c>
      <c r="AE16" s="6">
        <f t="shared" si="9"/>
        <v>307</v>
      </c>
      <c r="AF16" s="6">
        <f t="shared" si="3"/>
        <v>645</v>
      </c>
      <c r="AG16" s="8">
        <f t="shared" si="10"/>
        <v>43</v>
      </c>
    </row>
    <row r="17" spans="1:34" x14ac:dyDescent="0.2">
      <c r="A17" s="6" t="s">
        <v>35</v>
      </c>
      <c r="B17" s="6">
        <v>15</v>
      </c>
      <c r="C17" s="6">
        <v>64</v>
      </c>
      <c r="D17" s="2">
        <v>79</v>
      </c>
      <c r="E17" s="6">
        <v>22</v>
      </c>
      <c r="F17" s="6">
        <v>87</v>
      </c>
      <c r="G17" s="2">
        <v>109</v>
      </c>
      <c r="H17" s="6">
        <v>7</v>
      </c>
      <c r="I17" s="6">
        <v>15</v>
      </c>
      <c r="J17" s="2">
        <v>22</v>
      </c>
      <c r="K17" s="6">
        <v>7</v>
      </c>
      <c r="L17" s="6">
        <v>14</v>
      </c>
      <c r="M17" s="2">
        <v>21</v>
      </c>
      <c r="N17" s="6">
        <v>15</v>
      </c>
      <c r="O17" s="6">
        <v>37</v>
      </c>
      <c r="P17" s="2">
        <v>52</v>
      </c>
      <c r="Q17" s="6"/>
      <c r="R17" s="6"/>
      <c r="S17" s="2"/>
      <c r="T17" s="6">
        <f t="shared" si="7"/>
        <v>66</v>
      </c>
      <c r="U17" s="6">
        <f t="shared" si="7"/>
        <v>217</v>
      </c>
      <c r="V17" s="6">
        <v>0</v>
      </c>
      <c r="W17" s="6">
        <v>0</v>
      </c>
      <c r="X17" s="6">
        <v>4</v>
      </c>
      <c r="Y17" s="6">
        <v>4</v>
      </c>
      <c r="Z17" s="6">
        <v>0</v>
      </c>
      <c r="AA17" s="6">
        <v>0</v>
      </c>
      <c r="AB17" s="9">
        <f t="shared" si="8"/>
        <v>4</v>
      </c>
      <c r="AC17" s="9">
        <f t="shared" si="8"/>
        <v>4</v>
      </c>
      <c r="AD17" s="6">
        <f t="shared" si="9"/>
        <v>70</v>
      </c>
      <c r="AE17" s="6">
        <f t="shared" si="9"/>
        <v>221</v>
      </c>
      <c r="AF17" s="6">
        <f t="shared" si="3"/>
        <v>291</v>
      </c>
      <c r="AG17" s="8">
        <f t="shared" si="10"/>
        <v>19.399999999999999</v>
      </c>
    </row>
    <row r="18" spans="1:34" x14ac:dyDescent="0.2">
      <c r="A18" s="6" t="s">
        <v>36</v>
      </c>
      <c r="B18" s="6">
        <v>12</v>
      </c>
      <c r="C18" s="6">
        <v>34</v>
      </c>
      <c r="D18" s="2">
        <v>46</v>
      </c>
      <c r="E18" s="6">
        <v>38</v>
      </c>
      <c r="F18" s="6">
        <v>49</v>
      </c>
      <c r="G18" s="2">
        <v>87</v>
      </c>
      <c r="H18" s="6">
        <v>30</v>
      </c>
      <c r="I18" s="6">
        <v>40</v>
      </c>
      <c r="J18" s="2">
        <v>70</v>
      </c>
      <c r="K18" s="6">
        <v>26</v>
      </c>
      <c r="L18" s="6">
        <v>48</v>
      </c>
      <c r="M18" s="2">
        <v>74</v>
      </c>
      <c r="N18" s="6">
        <v>62</v>
      </c>
      <c r="O18" s="6">
        <v>71</v>
      </c>
      <c r="P18" s="2">
        <v>133</v>
      </c>
      <c r="Q18" s="6"/>
      <c r="R18" s="6"/>
      <c r="S18" s="2"/>
      <c r="T18" s="6">
        <f t="shared" si="7"/>
        <v>168</v>
      </c>
      <c r="U18" s="6">
        <f t="shared" si="7"/>
        <v>242</v>
      </c>
      <c r="V18" s="6">
        <v>0</v>
      </c>
      <c r="W18" s="6">
        <v>0</v>
      </c>
      <c r="X18" s="6">
        <v>1</v>
      </c>
      <c r="Y18" s="6">
        <v>3</v>
      </c>
      <c r="Z18" s="6">
        <v>5</v>
      </c>
      <c r="AA18" s="6">
        <v>4</v>
      </c>
      <c r="AB18" s="9">
        <f t="shared" si="8"/>
        <v>6</v>
      </c>
      <c r="AC18" s="9">
        <f t="shared" si="8"/>
        <v>7</v>
      </c>
      <c r="AD18" s="6">
        <f t="shared" si="9"/>
        <v>174</v>
      </c>
      <c r="AE18" s="6">
        <f t="shared" si="9"/>
        <v>249</v>
      </c>
      <c r="AF18" s="6">
        <f t="shared" si="3"/>
        <v>423</v>
      </c>
      <c r="AG18" s="8">
        <f t="shared" si="10"/>
        <v>28.2</v>
      </c>
    </row>
    <row r="19" spans="1:34" x14ac:dyDescent="0.2">
      <c r="A19" s="6" t="s">
        <v>37</v>
      </c>
      <c r="B19" s="6">
        <v>14</v>
      </c>
      <c r="C19" s="6">
        <v>18</v>
      </c>
      <c r="D19" s="2">
        <v>32</v>
      </c>
      <c r="E19" s="6">
        <v>31</v>
      </c>
      <c r="F19" s="6">
        <v>54</v>
      </c>
      <c r="G19" s="2">
        <v>85</v>
      </c>
      <c r="H19" s="6">
        <v>29</v>
      </c>
      <c r="I19" s="6">
        <v>34</v>
      </c>
      <c r="J19" s="2">
        <v>63</v>
      </c>
      <c r="K19" s="6">
        <v>18</v>
      </c>
      <c r="L19" s="6">
        <v>40</v>
      </c>
      <c r="M19" s="2">
        <v>58</v>
      </c>
      <c r="N19" s="6">
        <v>52</v>
      </c>
      <c r="O19" s="6">
        <v>60</v>
      </c>
      <c r="P19" s="2">
        <v>112</v>
      </c>
      <c r="Q19" s="6"/>
      <c r="R19" s="6"/>
      <c r="S19" s="2"/>
      <c r="T19" s="6">
        <f t="shared" si="7"/>
        <v>144</v>
      </c>
      <c r="U19" s="6">
        <f t="shared" si="7"/>
        <v>206</v>
      </c>
      <c r="V19" s="6">
        <v>0</v>
      </c>
      <c r="W19" s="6">
        <v>0</v>
      </c>
      <c r="X19" s="6">
        <v>1</v>
      </c>
      <c r="Y19" s="6">
        <v>3</v>
      </c>
      <c r="Z19" s="6">
        <v>1</v>
      </c>
      <c r="AA19" s="6">
        <v>2</v>
      </c>
      <c r="AB19" s="9">
        <f t="shared" si="8"/>
        <v>2</v>
      </c>
      <c r="AC19" s="9">
        <f t="shared" si="8"/>
        <v>5</v>
      </c>
      <c r="AD19" s="6">
        <f t="shared" si="9"/>
        <v>146</v>
      </c>
      <c r="AE19" s="6">
        <f t="shared" si="9"/>
        <v>211</v>
      </c>
      <c r="AF19" s="6">
        <f t="shared" si="3"/>
        <v>357</v>
      </c>
      <c r="AG19" s="8">
        <f t="shared" si="10"/>
        <v>23.8</v>
      </c>
    </row>
    <row r="20" spans="1:34" s="1" customFormat="1" x14ac:dyDescent="0.2">
      <c r="A20" s="2" t="s">
        <v>38</v>
      </c>
      <c r="B20" s="2">
        <f t="shared" ref="B20:P20" si="11">SUM(B14:B19)</f>
        <v>133</v>
      </c>
      <c r="C20" s="2">
        <f>SUM(C14:C19)</f>
        <v>225</v>
      </c>
      <c r="D20" s="2">
        <f t="shared" si="11"/>
        <v>358</v>
      </c>
      <c r="E20" s="2">
        <f t="shared" si="11"/>
        <v>242</v>
      </c>
      <c r="F20" s="2">
        <f>SUM(F14:F19)</f>
        <v>353</v>
      </c>
      <c r="G20" s="2">
        <f t="shared" si="11"/>
        <v>595</v>
      </c>
      <c r="H20" s="2">
        <f t="shared" si="11"/>
        <v>209</v>
      </c>
      <c r="I20" s="2">
        <f>SUM(I14:I19)</f>
        <v>263</v>
      </c>
      <c r="J20" s="2">
        <f t="shared" si="11"/>
        <v>472</v>
      </c>
      <c r="K20" s="2">
        <f t="shared" si="11"/>
        <v>217</v>
      </c>
      <c r="L20" s="2">
        <f>SUM(L14:L19)</f>
        <v>274</v>
      </c>
      <c r="M20" s="2">
        <f t="shared" si="11"/>
        <v>491</v>
      </c>
      <c r="N20" s="2">
        <f t="shared" si="11"/>
        <v>416</v>
      </c>
      <c r="O20" s="2">
        <f>SUM(O14:O19)</f>
        <v>448</v>
      </c>
      <c r="P20" s="2">
        <f t="shared" si="11"/>
        <v>864</v>
      </c>
      <c r="Q20" s="2"/>
      <c r="R20" s="2"/>
      <c r="S20" s="2"/>
      <c r="T20" s="2">
        <f>SUM(T14:T19)</f>
        <v>1217</v>
      </c>
      <c r="U20" s="2">
        <f>SUM(U14:U19)</f>
        <v>1563</v>
      </c>
      <c r="V20" s="2">
        <f t="shared" ref="V20:AA20" si="12">SUM(V14:V19)</f>
        <v>0</v>
      </c>
      <c r="W20" s="2">
        <f t="shared" si="12"/>
        <v>0</v>
      </c>
      <c r="X20" s="2">
        <f t="shared" si="12"/>
        <v>18</v>
      </c>
      <c r="Y20" s="2">
        <f t="shared" si="12"/>
        <v>24</v>
      </c>
      <c r="Z20" s="2">
        <f t="shared" si="12"/>
        <v>18</v>
      </c>
      <c r="AA20" s="2">
        <f t="shared" si="12"/>
        <v>14</v>
      </c>
      <c r="AB20" s="2">
        <f t="shared" si="8"/>
        <v>36</v>
      </c>
      <c r="AC20" s="2">
        <f t="shared" si="8"/>
        <v>38</v>
      </c>
      <c r="AD20" s="6">
        <f t="shared" si="9"/>
        <v>1253</v>
      </c>
      <c r="AE20" s="6">
        <f t="shared" si="9"/>
        <v>1601</v>
      </c>
      <c r="AF20" s="6">
        <f t="shared" si="3"/>
        <v>2854</v>
      </c>
      <c r="AG20" s="8">
        <f t="shared" si="10"/>
        <v>190.26666666666668</v>
      </c>
    </row>
    <row r="21" spans="1:34" x14ac:dyDescent="0.2">
      <c r="A21" s="6"/>
      <c r="B21" s="6"/>
      <c r="C21" s="6"/>
      <c r="D21" s="2"/>
      <c r="E21" s="6"/>
      <c r="F21" s="6"/>
      <c r="G21" s="2"/>
      <c r="H21" s="6"/>
      <c r="I21" s="6"/>
      <c r="J21" s="2"/>
      <c r="K21" s="6"/>
      <c r="L21" s="6"/>
      <c r="M21" s="2"/>
      <c r="N21" s="6"/>
      <c r="O21" s="6"/>
      <c r="P21" s="2"/>
      <c r="Q21" s="6"/>
      <c r="R21" s="6"/>
      <c r="S21" s="2"/>
      <c r="T21" s="2"/>
      <c r="U21" s="2"/>
      <c r="V21" s="2"/>
      <c r="W21" s="2"/>
      <c r="X21" s="2"/>
      <c r="Y21" s="2"/>
      <c r="Z21" s="2"/>
      <c r="AA21" s="6"/>
      <c r="AB21" s="6"/>
      <c r="AC21" s="6"/>
      <c r="AD21" s="6"/>
      <c r="AE21" s="6"/>
      <c r="AF21" s="6">
        <f t="shared" si="3"/>
        <v>0</v>
      </c>
      <c r="AG21" s="6"/>
    </row>
    <row r="22" spans="1:34" x14ac:dyDescent="0.2">
      <c r="A22" s="6" t="s">
        <v>39</v>
      </c>
      <c r="B22" s="6">
        <v>84</v>
      </c>
      <c r="C22" s="6">
        <v>89</v>
      </c>
      <c r="D22" s="2">
        <v>173</v>
      </c>
      <c r="E22" s="6">
        <v>73</v>
      </c>
      <c r="F22" s="6">
        <v>77</v>
      </c>
      <c r="G22" s="2">
        <v>150</v>
      </c>
      <c r="H22" s="6">
        <v>46</v>
      </c>
      <c r="I22" s="6">
        <v>46</v>
      </c>
      <c r="J22" s="2">
        <v>92</v>
      </c>
      <c r="K22" s="6">
        <v>109</v>
      </c>
      <c r="L22" s="6">
        <v>99</v>
      </c>
      <c r="M22" s="2">
        <v>208</v>
      </c>
      <c r="N22" s="6"/>
      <c r="O22" s="6"/>
      <c r="P22" s="2"/>
      <c r="Q22" s="6"/>
      <c r="R22" s="6"/>
      <c r="S22" s="2"/>
      <c r="T22" s="6">
        <f t="shared" ref="T22:U29" si="13">B22+E22+H22+K22+N22+Q22</f>
        <v>312</v>
      </c>
      <c r="U22" s="6">
        <f t="shared" si="13"/>
        <v>311</v>
      </c>
      <c r="V22" s="6">
        <v>0</v>
      </c>
      <c r="W22" s="6">
        <v>2</v>
      </c>
      <c r="X22" s="6">
        <v>6</v>
      </c>
      <c r="Y22" s="6">
        <v>6</v>
      </c>
      <c r="Z22" s="6">
        <v>2</v>
      </c>
      <c r="AA22" s="6">
        <v>1</v>
      </c>
      <c r="AB22" s="10">
        <f t="shared" ref="AB22:AC30" si="14">SUM(V22+X22+Z22)</f>
        <v>8</v>
      </c>
      <c r="AC22" s="10">
        <f t="shared" si="14"/>
        <v>9</v>
      </c>
      <c r="AD22" s="6">
        <f t="shared" ref="AD22:AE30" si="15">T22+AB22</f>
        <v>320</v>
      </c>
      <c r="AE22" s="6">
        <f t="shared" si="15"/>
        <v>320</v>
      </c>
      <c r="AF22" s="6">
        <f t="shared" si="3"/>
        <v>640</v>
      </c>
      <c r="AG22" s="8">
        <f>AF22/30</f>
        <v>21.333333333333332</v>
      </c>
    </row>
    <row r="23" spans="1:34" x14ac:dyDescent="0.2">
      <c r="A23" s="6" t="s">
        <v>40</v>
      </c>
      <c r="B23" s="6">
        <v>102</v>
      </c>
      <c r="C23" s="6">
        <v>178</v>
      </c>
      <c r="D23" s="2">
        <v>280</v>
      </c>
      <c r="E23" s="6">
        <v>80</v>
      </c>
      <c r="F23" s="6">
        <v>169</v>
      </c>
      <c r="G23" s="2">
        <v>249</v>
      </c>
      <c r="H23" s="6">
        <v>65</v>
      </c>
      <c r="I23" s="6">
        <v>124</v>
      </c>
      <c r="J23" s="2">
        <v>189</v>
      </c>
      <c r="K23" s="6">
        <v>262</v>
      </c>
      <c r="L23" s="6">
        <v>358</v>
      </c>
      <c r="M23" s="2">
        <v>620</v>
      </c>
      <c r="N23" s="6"/>
      <c r="O23" s="6"/>
      <c r="P23" s="2"/>
      <c r="Q23" s="6"/>
      <c r="R23" s="6"/>
      <c r="S23" s="2"/>
      <c r="T23" s="6">
        <f t="shared" si="13"/>
        <v>509</v>
      </c>
      <c r="U23" s="6">
        <f t="shared" si="13"/>
        <v>829</v>
      </c>
      <c r="V23" s="6">
        <v>0</v>
      </c>
      <c r="W23" s="6">
        <v>0</v>
      </c>
      <c r="X23" s="6">
        <v>16</v>
      </c>
      <c r="Y23" s="6">
        <v>19</v>
      </c>
      <c r="Z23" s="6">
        <v>6</v>
      </c>
      <c r="AA23" s="6">
        <v>7</v>
      </c>
      <c r="AB23" s="10">
        <f t="shared" si="14"/>
        <v>22</v>
      </c>
      <c r="AC23" s="10">
        <f t="shared" si="14"/>
        <v>26</v>
      </c>
      <c r="AD23" s="6">
        <f t="shared" si="15"/>
        <v>531</v>
      </c>
      <c r="AE23" s="6">
        <f t="shared" si="15"/>
        <v>855</v>
      </c>
      <c r="AF23" s="6">
        <f t="shared" si="3"/>
        <v>1386</v>
      </c>
      <c r="AG23" s="8">
        <f t="shared" ref="AG23:AG30" si="16">AF23/30</f>
        <v>46.2</v>
      </c>
    </row>
    <row r="24" spans="1:34" x14ac:dyDescent="0.2">
      <c r="A24" s="6" t="s">
        <v>41</v>
      </c>
      <c r="B24" s="6">
        <v>58</v>
      </c>
      <c r="C24" s="6">
        <v>123</v>
      </c>
      <c r="D24" s="2">
        <v>181</v>
      </c>
      <c r="E24" s="6">
        <v>41</v>
      </c>
      <c r="F24" s="6">
        <v>100</v>
      </c>
      <c r="G24" s="2">
        <v>141</v>
      </c>
      <c r="H24" s="6">
        <v>28</v>
      </c>
      <c r="I24" s="6">
        <v>50</v>
      </c>
      <c r="J24" s="2">
        <v>78</v>
      </c>
      <c r="K24" s="6">
        <v>70</v>
      </c>
      <c r="L24" s="6">
        <v>136</v>
      </c>
      <c r="M24" s="2">
        <v>206</v>
      </c>
      <c r="N24" s="6"/>
      <c r="O24" s="6"/>
      <c r="P24" s="2"/>
      <c r="Q24" s="6"/>
      <c r="R24" s="6"/>
      <c r="S24" s="2"/>
      <c r="T24" s="6">
        <f t="shared" si="13"/>
        <v>197</v>
      </c>
      <c r="U24" s="6">
        <f t="shared" si="13"/>
        <v>409</v>
      </c>
      <c r="V24" s="6">
        <v>0</v>
      </c>
      <c r="W24" s="6">
        <v>0</v>
      </c>
      <c r="X24" s="6">
        <v>2</v>
      </c>
      <c r="Y24" s="6">
        <v>1</v>
      </c>
      <c r="Z24" s="6">
        <v>0</v>
      </c>
      <c r="AA24" s="6">
        <v>0</v>
      </c>
      <c r="AB24" s="10">
        <f t="shared" si="14"/>
        <v>2</v>
      </c>
      <c r="AC24" s="10">
        <f t="shared" si="14"/>
        <v>1</v>
      </c>
      <c r="AD24" s="6">
        <f t="shared" si="15"/>
        <v>199</v>
      </c>
      <c r="AE24" s="6">
        <f t="shared" si="15"/>
        <v>410</v>
      </c>
      <c r="AF24" s="6">
        <f t="shared" si="3"/>
        <v>609</v>
      </c>
      <c r="AG24" s="8">
        <f t="shared" si="16"/>
        <v>20.3</v>
      </c>
    </row>
    <row r="25" spans="1:34" x14ac:dyDescent="0.2">
      <c r="A25" s="6" t="s">
        <v>42</v>
      </c>
      <c r="B25" s="6">
        <v>95</v>
      </c>
      <c r="C25" s="6">
        <v>115</v>
      </c>
      <c r="D25" s="2">
        <v>210</v>
      </c>
      <c r="E25" s="6">
        <v>80</v>
      </c>
      <c r="F25" s="6">
        <v>116</v>
      </c>
      <c r="G25" s="2">
        <v>196</v>
      </c>
      <c r="H25" s="6">
        <v>56</v>
      </c>
      <c r="I25" s="6">
        <v>90</v>
      </c>
      <c r="J25" s="2">
        <v>146</v>
      </c>
      <c r="K25" s="6">
        <v>146</v>
      </c>
      <c r="L25" s="6">
        <v>165</v>
      </c>
      <c r="M25" s="2">
        <v>311</v>
      </c>
      <c r="N25" s="6"/>
      <c r="O25" s="6"/>
      <c r="P25" s="2"/>
      <c r="Q25" s="6"/>
      <c r="R25" s="6"/>
      <c r="S25" s="2"/>
      <c r="T25" s="6">
        <f t="shared" si="13"/>
        <v>377</v>
      </c>
      <c r="U25" s="6">
        <f t="shared" si="13"/>
        <v>486</v>
      </c>
      <c r="V25" s="6">
        <v>0</v>
      </c>
      <c r="W25" s="6">
        <v>0</v>
      </c>
      <c r="X25" s="6">
        <v>2</v>
      </c>
      <c r="Y25" s="6">
        <v>0</v>
      </c>
      <c r="Z25" s="6">
        <v>2</v>
      </c>
      <c r="AA25" s="6">
        <v>1</v>
      </c>
      <c r="AB25" s="10">
        <f t="shared" si="14"/>
        <v>4</v>
      </c>
      <c r="AC25" s="10">
        <f t="shared" si="14"/>
        <v>1</v>
      </c>
      <c r="AD25" s="6">
        <f t="shared" si="15"/>
        <v>381</v>
      </c>
      <c r="AE25" s="6">
        <f t="shared" si="15"/>
        <v>487</v>
      </c>
      <c r="AF25" s="6">
        <f t="shared" si="3"/>
        <v>868</v>
      </c>
      <c r="AG25" s="8">
        <f t="shared" si="16"/>
        <v>28.933333333333334</v>
      </c>
    </row>
    <row r="26" spans="1:34" x14ac:dyDescent="0.2">
      <c r="A26" s="6" t="s">
        <v>43</v>
      </c>
      <c r="B26" s="6">
        <v>59</v>
      </c>
      <c r="C26" s="6">
        <v>135</v>
      </c>
      <c r="D26" s="2">
        <v>194</v>
      </c>
      <c r="E26" s="6">
        <v>70</v>
      </c>
      <c r="F26" s="6">
        <v>121</v>
      </c>
      <c r="G26" s="2">
        <v>191</v>
      </c>
      <c r="H26" s="6">
        <v>41</v>
      </c>
      <c r="I26" s="6">
        <v>111</v>
      </c>
      <c r="J26" s="2">
        <v>152</v>
      </c>
      <c r="K26" s="6">
        <v>87</v>
      </c>
      <c r="L26" s="6">
        <v>165</v>
      </c>
      <c r="M26" s="2">
        <v>252</v>
      </c>
      <c r="N26" s="6"/>
      <c r="O26" s="6"/>
      <c r="P26" s="2"/>
      <c r="Q26" s="6"/>
      <c r="R26" s="6"/>
      <c r="S26" s="2"/>
      <c r="T26" s="6">
        <f t="shared" si="13"/>
        <v>257</v>
      </c>
      <c r="U26" s="6">
        <f t="shared" si="13"/>
        <v>532</v>
      </c>
      <c r="V26" s="6">
        <v>0</v>
      </c>
      <c r="W26" s="6">
        <v>0</v>
      </c>
      <c r="X26" s="6">
        <v>11</v>
      </c>
      <c r="Y26" s="6">
        <v>12</v>
      </c>
      <c r="Z26" s="6">
        <v>2</v>
      </c>
      <c r="AA26" s="6">
        <v>1</v>
      </c>
      <c r="AB26" s="10">
        <f t="shared" si="14"/>
        <v>13</v>
      </c>
      <c r="AC26" s="10">
        <f t="shared" si="14"/>
        <v>13</v>
      </c>
      <c r="AD26" s="6">
        <f t="shared" si="15"/>
        <v>270</v>
      </c>
      <c r="AE26" s="6">
        <f t="shared" si="15"/>
        <v>545</v>
      </c>
      <c r="AF26" s="6">
        <f t="shared" si="3"/>
        <v>815</v>
      </c>
      <c r="AG26" s="8">
        <f t="shared" si="16"/>
        <v>27.166666666666668</v>
      </c>
    </row>
    <row r="27" spans="1:34" x14ac:dyDescent="0.2">
      <c r="A27" s="6" t="s">
        <v>44</v>
      </c>
      <c r="B27" s="6">
        <v>34</v>
      </c>
      <c r="C27" s="6">
        <v>21</v>
      </c>
      <c r="D27" s="2">
        <v>55</v>
      </c>
      <c r="E27" s="6">
        <v>33</v>
      </c>
      <c r="F27" s="6">
        <v>23</v>
      </c>
      <c r="G27" s="2">
        <v>56</v>
      </c>
      <c r="H27" s="6">
        <v>38</v>
      </c>
      <c r="I27" s="6">
        <v>18</v>
      </c>
      <c r="J27" s="2">
        <v>56</v>
      </c>
      <c r="K27" s="6">
        <v>57</v>
      </c>
      <c r="L27" s="6">
        <v>13</v>
      </c>
      <c r="M27" s="2">
        <v>70</v>
      </c>
      <c r="N27" s="6"/>
      <c r="O27" s="6"/>
      <c r="P27" s="2"/>
      <c r="Q27" s="6"/>
      <c r="R27" s="6"/>
      <c r="S27" s="2"/>
      <c r="T27" s="6">
        <f t="shared" si="13"/>
        <v>162</v>
      </c>
      <c r="U27" s="6">
        <f t="shared" si="13"/>
        <v>75</v>
      </c>
      <c r="V27" s="6">
        <v>0</v>
      </c>
      <c r="W27" s="6">
        <v>0</v>
      </c>
      <c r="X27" s="6">
        <v>2</v>
      </c>
      <c r="Y27" s="6">
        <v>1</v>
      </c>
      <c r="Z27" s="6">
        <v>6</v>
      </c>
      <c r="AA27" s="6">
        <v>0</v>
      </c>
      <c r="AB27" s="10">
        <f t="shared" si="14"/>
        <v>8</v>
      </c>
      <c r="AC27" s="10">
        <f t="shared" si="14"/>
        <v>1</v>
      </c>
      <c r="AD27" s="6">
        <f t="shared" si="15"/>
        <v>170</v>
      </c>
      <c r="AE27" s="6">
        <f t="shared" si="15"/>
        <v>76</v>
      </c>
      <c r="AF27" s="6">
        <f t="shared" si="3"/>
        <v>246</v>
      </c>
      <c r="AG27" s="8">
        <f>AF27/20</f>
        <v>12.3</v>
      </c>
    </row>
    <row r="28" spans="1:34" x14ac:dyDescent="0.2">
      <c r="A28" s="6" t="s">
        <v>45</v>
      </c>
      <c r="B28" s="6">
        <v>74</v>
      </c>
      <c r="C28" s="6">
        <v>87</v>
      </c>
      <c r="D28" s="2">
        <v>161</v>
      </c>
      <c r="E28" s="6">
        <v>58</v>
      </c>
      <c r="F28" s="6">
        <v>45</v>
      </c>
      <c r="G28" s="2">
        <v>103</v>
      </c>
      <c r="H28" s="6">
        <v>32</v>
      </c>
      <c r="I28" s="6">
        <v>33</v>
      </c>
      <c r="J28" s="2">
        <v>65</v>
      </c>
      <c r="K28" s="6">
        <v>132</v>
      </c>
      <c r="L28" s="6">
        <v>89</v>
      </c>
      <c r="M28" s="2">
        <v>221</v>
      </c>
      <c r="N28" s="6"/>
      <c r="O28" s="6"/>
      <c r="P28" s="2"/>
      <c r="Q28" s="6"/>
      <c r="R28" s="6"/>
      <c r="S28" s="2"/>
      <c r="T28" s="6">
        <f t="shared" si="13"/>
        <v>296</v>
      </c>
      <c r="U28" s="6">
        <f t="shared" si="13"/>
        <v>254</v>
      </c>
      <c r="V28" s="6">
        <v>0</v>
      </c>
      <c r="W28" s="6">
        <v>0</v>
      </c>
      <c r="X28" s="6">
        <v>1</v>
      </c>
      <c r="Y28" s="6">
        <v>2</v>
      </c>
      <c r="Z28" s="6">
        <v>2</v>
      </c>
      <c r="AA28" s="6">
        <v>0</v>
      </c>
      <c r="AB28" s="10">
        <f t="shared" si="14"/>
        <v>3</v>
      </c>
      <c r="AC28" s="10">
        <f t="shared" si="14"/>
        <v>2</v>
      </c>
      <c r="AD28" s="6">
        <f t="shared" si="15"/>
        <v>299</v>
      </c>
      <c r="AE28" s="6">
        <f t="shared" si="15"/>
        <v>256</v>
      </c>
      <c r="AF28" s="6">
        <f t="shared" si="3"/>
        <v>555</v>
      </c>
      <c r="AG28" s="8">
        <f t="shared" si="16"/>
        <v>18.5</v>
      </c>
    </row>
    <row r="29" spans="1:34" x14ac:dyDescent="0.2">
      <c r="A29" s="6" t="s">
        <v>46</v>
      </c>
      <c r="B29" s="6">
        <v>30</v>
      </c>
      <c r="C29" s="6">
        <v>29</v>
      </c>
      <c r="D29" s="2">
        <v>59</v>
      </c>
      <c r="E29" s="6">
        <v>11</v>
      </c>
      <c r="F29" s="6">
        <v>18</v>
      </c>
      <c r="G29" s="2">
        <v>29</v>
      </c>
      <c r="H29" s="6">
        <v>20</v>
      </c>
      <c r="I29" s="6">
        <v>9</v>
      </c>
      <c r="J29" s="2">
        <v>29</v>
      </c>
      <c r="K29" s="6">
        <v>39</v>
      </c>
      <c r="L29" s="6">
        <v>24</v>
      </c>
      <c r="M29" s="2">
        <v>63</v>
      </c>
      <c r="N29" s="6"/>
      <c r="O29" s="6"/>
      <c r="P29" s="2"/>
      <c r="Q29" s="6"/>
      <c r="R29" s="6"/>
      <c r="S29" s="2"/>
      <c r="T29" s="6">
        <f t="shared" si="13"/>
        <v>100</v>
      </c>
      <c r="U29" s="6">
        <f t="shared" si="13"/>
        <v>80</v>
      </c>
      <c r="V29" s="6">
        <v>0</v>
      </c>
      <c r="W29" s="6">
        <v>0</v>
      </c>
      <c r="X29" s="6">
        <v>6</v>
      </c>
      <c r="Y29" s="6">
        <v>2</v>
      </c>
      <c r="Z29" s="6">
        <v>3</v>
      </c>
      <c r="AA29" s="6">
        <v>1</v>
      </c>
      <c r="AB29" s="10">
        <f t="shared" si="14"/>
        <v>9</v>
      </c>
      <c r="AC29" s="10">
        <f t="shared" si="14"/>
        <v>3</v>
      </c>
      <c r="AD29" s="6">
        <f t="shared" si="15"/>
        <v>109</v>
      </c>
      <c r="AE29" s="6">
        <f t="shared" si="15"/>
        <v>83</v>
      </c>
      <c r="AF29" s="6">
        <f t="shared" si="3"/>
        <v>192</v>
      </c>
      <c r="AG29" s="8">
        <f t="shared" si="16"/>
        <v>6.4</v>
      </c>
    </row>
    <row r="30" spans="1:34" s="1" customFormat="1" x14ac:dyDescent="0.2">
      <c r="A30" s="2" t="s">
        <v>47</v>
      </c>
      <c r="B30" s="2">
        <f t="shared" ref="B30:M30" si="17">SUM(B22:B29)</f>
        <v>536</v>
      </c>
      <c r="C30" s="2">
        <f>SUM(C22:C29)</f>
        <v>777</v>
      </c>
      <c r="D30" s="2">
        <f t="shared" si="17"/>
        <v>1313</v>
      </c>
      <c r="E30" s="2">
        <f t="shared" si="17"/>
        <v>446</v>
      </c>
      <c r="F30" s="2">
        <f>SUM(F22:F29)</f>
        <v>669</v>
      </c>
      <c r="G30" s="2">
        <f t="shared" si="17"/>
        <v>1115</v>
      </c>
      <c r="H30" s="2">
        <f t="shared" si="17"/>
        <v>326</v>
      </c>
      <c r="I30" s="2">
        <f>SUM(I22:I29)</f>
        <v>481</v>
      </c>
      <c r="J30" s="2">
        <f t="shared" si="17"/>
        <v>807</v>
      </c>
      <c r="K30" s="2">
        <f t="shared" si="17"/>
        <v>902</v>
      </c>
      <c r="L30" s="2">
        <f>SUM(L22:L29)</f>
        <v>1049</v>
      </c>
      <c r="M30" s="2">
        <f t="shared" si="17"/>
        <v>1951</v>
      </c>
      <c r="N30" s="2"/>
      <c r="O30" s="2"/>
      <c r="P30" s="2"/>
      <c r="Q30" s="2"/>
      <c r="R30" s="2"/>
      <c r="S30" s="2"/>
      <c r="T30" s="2">
        <f>SUM(T22:T29)</f>
        <v>2210</v>
      </c>
      <c r="U30" s="2">
        <f>SUM(U22:U29)</f>
        <v>2976</v>
      </c>
      <c r="V30" s="6">
        <v>0</v>
      </c>
      <c r="W30" s="2">
        <f>SUM(W22:W29)</f>
        <v>2</v>
      </c>
      <c r="X30" s="2">
        <f>SUM(X22:X29)</f>
        <v>46</v>
      </c>
      <c r="Y30" s="2">
        <f>SUM(Y22:Y29)</f>
        <v>43</v>
      </c>
      <c r="Z30" s="2">
        <f>SUM(Z22:Z29)</f>
        <v>23</v>
      </c>
      <c r="AA30" s="2">
        <f>SUM(AA22:AA29)</f>
        <v>11</v>
      </c>
      <c r="AB30" s="2">
        <f t="shared" si="14"/>
        <v>69</v>
      </c>
      <c r="AC30" s="2">
        <f t="shared" si="14"/>
        <v>56</v>
      </c>
      <c r="AD30" s="6">
        <f t="shared" si="15"/>
        <v>2279</v>
      </c>
      <c r="AE30" s="6">
        <f t="shared" si="15"/>
        <v>3032</v>
      </c>
      <c r="AF30" s="6">
        <f t="shared" si="3"/>
        <v>5311</v>
      </c>
      <c r="AG30" s="8">
        <f t="shared" si="16"/>
        <v>177.03333333333333</v>
      </c>
    </row>
    <row r="31" spans="1:34" x14ac:dyDescent="0.2">
      <c r="A31" s="6"/>
      <c r="B31" s="6"/>
      <c r="C31" s="6"/>
      <c r="D31" s="2"/>
      <c r="E31" s="6"/>
      <c r="F31" s="6"/>
      <c r="G31" s="2"/>
      <c r="H31" s="6"/>
      <c r="I31" s="6"/>
      <c r="J31" s="2"/>
      <c r="K31" s="6"/>
      <c r="L31" s="6"/>
      <c r="M31" s="2"/>
      <c r="N31" s="6"/>
      <c r="O31" s="6"/>
      <c r="P31" s="2"/>
      <c r="Q31" s="6"/>
      <c r="R31" s="6"/>
      <c r="S31" s="2"/>
      <c r="T31" s="2"/>
      <c r="U31" s="2"/>
      <c r="V31" s="2"/>
      <c r="W31" s="2"/>
      <c r="X31" s="2"/>
      <c r="Y31" s="2"/>
      <c r="Z31" s="2"/>
      <c r="AA31" s="6"/>
      <c r="AB31" s="6"/>
      <c r="AC31" s="6"/>
      <c r="AD31" s="6"/>
      <c r="AE31" s="6"/>
      <c r="AF31" s="6">
        <f t="shared" si="3"/>
        <v>0</v>
      </c>
      <c r="AG31" s="6"/>
    </row>
    <row r="32" spans="1:34" x14ac:dyDescent="0.2">
      <c r="A32" s="6" t="s">
        <v>48</v>
      </c>
      <c r="B32" s="6">
        <v>4</v>
      </c>
      <c r="C32" s="6">
        <v>34</v>
      </c>
      <c r="D32" s="2">
        <v>38</v>
      </c>
      <c r="E32" s="6"/>
      <c r="F32" s="6"/>
      <c r="G32" s="2"/>
      <c r="H32" s="6"/>
      <c r="I32" s="6"/>
      <c r="J32" s="2"/>
      <c r="K32" s="6"/>
      <c r="L32" s="6"/>
      <c r="M32" s="2"/>
      <c r="N32" s="6"/>
      <c r="O32" s="6"/>
      <c r="P32" s="2"/>
      <c r="Q32" s="6"/>
      <c r="R32" s="6"/>
      <c r="S32" s="2"/>
      <c r="T32" s="6">
        <f t="shared" ref="T32:U34" si="18">B32+E32+H32+K32+N32+Q32</f>
        <v>4</v>
      </c>
      <c r="U32" s="6">
        <f t="shared" si="18"/>
        <v>34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10">
        <f t="shared" ref="AB32:AC42" si="19">SUM(V32+X32+Z32)</f>
        <v>0</v>
      </c>
      <c r="AC32" s="10">
        <f t="shared" si="19"/>
        <v>0</v>
      </c>
      <c r="AD32" s="6">
        <f t="shared" ref="AD32:AE43" si="20">T32+AB32</f>
        <v>4</v>
      </c>
      <c r="AE32" s="6">
        <f t="shared" si="20"/>
        <v>34</v>
      </c>
      <c r="AF32" s="6">
        <f t="shared" si="3"/>
        <v>38</v>
      </c>
      <c r="AG32" s="8">
        <f>AF32/15</f>
        <v>2.5333333333333332</v>
      </c>
      <c r="AH32" s="11"/>
    </row>
    <row r="33" spans="1:34" x14ac:dyDescent="0.2">
      <c r="A33" s="6" t="s">
        <v>49</v>
      </c>
      <c r="B33" s="6">
        <v>40</v>
      </c>
      <c r="C33" s="6">
        <v>34</v>
      </c>
      <c r="D33" s="2">
        <v>74</v>
      </c>
      <c r="E33" s="6">
        <v>59</v>
      </c>
      <c r="F33" s="6">
        <v>61</v>
      </c>
      <c r="G33" s="2">
        <v>120</v>
      </c>
      <c r="H33" s="6">
        <v>56</v>
      </c>
      <c r="I33" s="6">
        <v>32</v>
      </c>
      <c r="J33" s="2">
        <v>88</v>
      </c>
      <c r="K33" s="6">
        <v>40</v>
      </c>
      <c r="L33" s="6">
        <v>46</v>
      </c>
      <c r="M33" s="2">
        <v>86</v>
      </c>
      <c r="N33" s="6">
        <v>89</v>
      </c>
      <c r="O33" s="6">
        <v>68</v>
      </c>
      <c r="P33" s="2">
        <v>157</v>
      </c>
      <c r="Q33" s="6"/>
      <c r="R33" s="6"/>
      <c r="S33" s="2"/>
      <c r="T33" s="6">
        <f t="shared" si="18"/>
        <v>284</v>
      </c>
      <c r="U33" s="6">
        <f t="shared" si="18"/>
        <v>241</v>
      </c>
      <c r="V33" s="6">
        <v>0</v>
      </c>
      <c r="W33" s="6">
        <v>0</v>
      </c>
      <c r="X33" s="6">
        <v>4</v>
      </c>
      <c r="Y33" s="6">
        <v>4</v>
      </c>
      <c r="Z33" s="6">
        <v>4</v>
      </c>
      <c r="AA33" s="6">
        <v>2</v>
      </c>
      <c r="AB33" s="10">
        <f t="shared" si="19"/>
        <v>8</v>
      </c>
      <c r="AC33" s="10">
        <f t="shared" si="19"/>
        <v>6</v>
      </c>
      <c r="AD33" s="6">
        <f t="shared" si="20"/>
        <v>292</v>
      </c>
      <c r="AE33" s="6">
        <f t="shared" si="20"/>
        <v>247</v>
      </c>
      <c r="AF33" s="6">
        <f t="shared" si="3"/>
        <v>539</v>
      </c>
      <c r="AG33" s="8">
        <f t="shared" ref="AG33:AG34" si="21">AF33/15</f>
        <v>35.93333333333333</v>
      </c>
      <c r="AH33" s="11"/>
    </row>
    <row r="34" spans="1:34" x14ac:dyDescent="0.2">
      <c r="A34" s="6" t="s">
        <v>50</v>
      </c>
      <c r="B34" s="6">
        <v>22</v>
      </c>
      <c r="C34" s="6">
        <v>82</v>
      </c>
      <c r="D34" s="2">
        <v>104</v>
      </c>
      <c r="E34" s="6">
        <v>21</v>
      </c>
      <c r="F34" s="6">
        <v>81</v>
      </c>
      <c r="G34" s="2">
        <v>102</v>
      </c>
      <c r="H34" s="6">
        <v>12</v>
      </c>
      <c r="I34" s="6">
        <v>49</v>
      </c>
      <c r="J34" s="2">
        <v>61</v>
      </c>
      <c r="K34" s="6">
        <v>6</v>
      </c>
      <c r="L34" s="6">
        <v>32</v>
      </c>
      <c r="M34" s="2">
        <v>38</v>
      </c>
      <c r="N34" s="6">
        <v>20</v>
      </c>
      <c r="O34" s="6">
        <v>117</v>
      </c>
      <c r="P34" s="2">
        <v>137</v>
      </c>
      <c r="Q34" s="6"/>
      <c r="R34" s="6"/>
      <c r="S34" s="2"/>
      <c r="T34" s="6">
        <f t="shared" si="18"/>
        <v>81</v>
      </c>
      <c r="U34" s="6">
        <f t="shared" si="18"/>
        <v>361</v>
      </c>
      <c r="V34" s="6">
        <v>0</v>
      </c>
      <c r="W34" s="6">
        <v>0</v>
      </c>
      <c r="X34" s="6">
        <v>3</v>
      </c>
      <c r="Y34" s="6">
        <v>7</v>
      </c>
      <c r="Z34" s="6">
        <v>1</v>
      </c>
      <c r="AA34" s="6">
        <v>11</v>
      </c>
      <c r="AB34" s="10">
        <f t="shared" si="19"/>
        <v>4</v>
      </c>
      <c r="AC34" s="10">
        <f t="shared" si="19"/>
        <v>18</v>
      </c>
      <c r="AD34" s="6">
        <f t="shared" si="20"/>
        <v>85</v>
      </c>
      <c r="AE34" s="6">
        <f t="shared" si="20"/>
        <v>379</v>
      </c>
      <c r="AF34" s="6">
        <f t="shared" si="3"/>
        <v>464</v>
      </c>
      <c r="AG34" s="8">
        <f t="shared" si="21"/>
        <v>30.933333333333334</v>
      </c>
      <c r="AH34" s="11"/>
    </row>
    <row r="35" spans="1:34" x14ac:dyDescent="0.2">
      <c r="A35" s="6" t="s">
        <v>51</v>
      </c>
      <c r="B35" s="6"/>
      <c r="C35" s="6"/>
      <c r="D35" s="2"/>
      <c r="E35" s="6"/>
      <c r="F35" s="6"/>
      <c r="G35" s="2">
        <v>0</v>
      </c>
      <c r="H35" s="6">
        <v>0</v>
      </c>
      <c r="I35" s="6">
        <v>0</v>
      </c>
      <c r="J35" s="2">
        <v>0</v>
      </c>
      <c r="K35" s="6">
        <v>0</v>
      </c>
      <c r="L35" s="6">
        <v>0</v>
      </c>
      <c r="M35" s="2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2">
        <v>0</v>
      </c>
      <c r="W35" s="2">
        <v>0</v>
      </c>
      <c r="X35" s="6">
        <v>4</v>
      </c>
      <c r="Y35" s="6">
        <v>0</v>
      </c>
      <c r="Z35" s="6">
        <v>2</v>
      </c>
      <c r="AA35" s="6">
        <v>3</v>
      </c>
      <c r="AB35" s="10">
        <f t="shared" si="19"/>
        <v>6</v>
      </c>
      <c r="AC35" s="10">
        <f t="shared" si="19"/>
        <v>3</v>
      </c>
      <c r="AD35" s="6">
        <f t="shared" si="20"/>
        <v>6</v>
      </c>
      <c r="AE35" s="6">
        <f t="shared" si="20"/>
        <v>3</v>
      </c>
      <c r="AF35" s="6">
        <f t="shared" si="3"/>
        <v>9</v>
      </c>
      <c r="AG35" s="8">
        <f t="shared" ref="AG35:AG49" si="22">AF35/10</f>
        <v>0.9</v>
      </c>
      <c r="AH35" s="11"/>
    </row>
    <row r="36" spans="1:34" x14ac:dyDescent="0.2">
      <c r="A36" s="6" t="s">
        <v>52</v>
      </c>
      <c r="B36" s="6"/>
      <c r="C36" s="6"/>
      <c r="D36" s="2"/>
      <c r="E36" s="6"/>
      <c r="F36" s="6"/>
      <c r="G36" s="2">
        <v>0</v>
      </c>
      <c r="H36" s="6">
        <v>0</v>
      </c>
      <c r="I36" s="6">
        <v>0</v>
      </c>
      <c r="J36" s="2">
        <v>0</v>
      </c>
      <c r="K36" s="6">
        <v>0</v>
      </c>
      <c r="L36" s="6">
        <v>0</v>
      </c>
      <c r="M36" s="2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2">
        <v>0</v>
      </c>
      <c r="W36" s="2">
        <v>0</v>
      </c>
      <c r="X36" s="6">
        <v>2</v>
      </c>
      <c r="Y36" s="6">
        <v>0</v>
      </c>
      <c r="Z36" s="6">
        <v>1</v>
      </c>
      <c r="AA36" s="6">
        <v>1</v>
      </c>
      <c r="AB36" s="10">
        <f t="shared" si="19"/>
        <v>3</v>
      </c>
      <c r="AC36" s="10">
        <f t="shared" si="19"/>
        <v>1</v>
      </c>
      <c r="AD36" s="6">
        <f t="shared" si="20"/>
        <v>3</v>
      </c>
      <c r="AE36" s="6">
        <f t="shared" si="20"/>
        <v>1</v>
      </c>
      <c r="AF36" s="6">
        <f t="shared" si="3"/>
        <v>4</v>
      </c>
      <c r="AG36" s="8">
        <f t="shared" si="22"/>
        <v>0.4</v>
      </c>
      <c r="AH36" s="11"/>
    </row>
    <row r="37" spans="1:34" x14ac:dyDescent="0.2">
      <c r="A37" s="6" t="s">
        <v>53</v>
      </c>
      <c r="B37" s="6"/>
      <c r="C37" s="6"/>
      <c r="D37" s="2"/>
      <c r="E37" s="6"/>
      <c r="F37" s="6"/>
      <c r="G37" s="2">
        <v>0</v>
      </c>
      <c r="H37" s="6">
        <v>0</v>
      </c>
      <c r="I37" s="6">
        <v>0</v>
      </c>
      <c r="J37" s="2">
        <v>0</v>
      </c>
      <c r="K37" s="6">
        <v>0</v>
      </c>
      <c r="L37" s="6">
        <v>0</v>
      </c>
      <c r="M37" s="2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2">
        <v>0</v>
      </c>
      <c r="W37" s="2">
        <v>0</v>
      </c>
      <c r="X37" s="6">
        <v>3</v>
      </c>
      <c r="Y37" s="6">
        <v>0</v>
      </c>
      <c r="Z37" s="6">
        <v>2</v>
      </c>
      <c r="AA37" s="6">
        <v>0</v>
      </c>
      <c r="AB37" s="10">
        <f t="shared" si="19"/>
        <v>5</v>
      </c>
      <c r="AC37" s="10">
        <f t="shared" si="19"/>
        <v>0</v>
      </c>
      <c r="AD37" s="6">
        <f t="shared" si="20"/>
        <v>5</v>
      </c>
      <c r="AE37" s="6">
        <f t="shared" si="20"/>
        <v>0</v>
      </c>
      <c r="AF37" s="6">
        <f t="shared" si="3"/>
        <v>5</v>
      </c>
      <c r="AG37" s="8">
        <f t="shared" si="22"/>
        <v>0.5</v>
      </c>
      <c r="AH37" s="11"/>
    </row>
    <row r="38" spans="1:34" x14ac:dyDescent="0.2">
      <c r="A38" s="6" t="s">
        <v>54</v>
      </c>
      <c r="B38" s="6"/>
      <c r="C38" s="6"/>
      <c r="D38" s="2"/>
      <c r="E38" s="6"/>
      <c r="F38" s="6"/>
      <c r="G38" s="2">
        <v>0</v>
      </c>
      <c r="H38" s="6">
        <v>0</v>
      </c>
      <c r="I38" s="6">
        <v>0</v>
      </c>
      <c r="J38" s="2">
        <v>0</v>
      </c>
      <c r="K38" s="6">
        <v>0</v>
      </c>
      <c r="L38" s="6">
        <v>0</v>
      </c>
      <c r="M38" s="2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7</v>
      </c>
      <c r="Y38" s="6">
        <v>5</v>
      </c>
      <c r="Z38" s="6">
        <v>1</v>
      </c>
      <c r="AA38" s="6">
        <v>1</v>
      </c>
      <c r="AB38" s="10">
        <f t="shared" si="19"/>
        <v>8</v>
      </c>
      <c r="AC38" s="10">
        <f t="shared" si="19"/>
        <v>6</v>
      </c>
      <c r="AD38" s="6">
        <f t="shared" si="20"/>
        <v>8</v>
      </c>
      <c r="AE38" s="6">
        <f t="shared" si="20"/>
        <v>6</v>
      </c>
      <c r="AF38" s="6">
        <f t="shared" si="3"/>
        <v>14</v>
      </c>
      <c r="AG38" s="8">
        <f t="shared" si="22"/>
        <v>1.4</v>
      </c>
      <c r="AH38" s="11"/>
    </row>
    <row r="39" spans="1:34" x14ac:dyDescent="0.2">
      <c r="A39" s="6" t="s">
        <v>55</v>
      </c>
      <c r="B39" s="6"/>
      <c r="C39" s="6"/>
      <c r="D39" s="2"/>
      <c r="E39" s="6"/>
      <c r="F39" s="6"/>
      <c r="G39" s="2">
        <v>0</v>
      </c>
      <c r="H39" s="6">
        <v>0</v>
      </c>
      <c r="I39" s="6">
        <v>0</v>
      </c>
      <c r="J39" s="2">
        <v>0</v>
      </c>
      <c r="K39" s="6">
        <v>0</v>
      </c>
      <c r="L39" s="6">
        <v>0</v>
      </c>
      <c r="M39" s="2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9</v>
      </c>
      <c r="Y39" s="6">
        <v>15</v>
      </c>
      <c r="Z39" s="6">
        <v>1</v>
      </c>
      <c r="AA39" s="6">
        <v>2</v>
      </c>
      <c r="AB39" s="10">
        <f t="shared" si="19"/>
        <v>10</v>
      </c>
      <c r="AC39" s="10">
        <f t="shared" si="19"/>
        <v>17</v>
      </c>
      <c r="AD39" s="6">
        <f t="shared" si="20"/>
        <v>10</v>
      </c>
      <c r="AE39" s="6">
        <f t="shared" si="20"/>
        <v>17</v>
      </c>
      <c r="AF39" s="6">
        <f t="shared" si="3"/>
        <v>27</v>
      </c>
      <c r="AG39" s="8">
        <f t="shared" si="22"/>
        <v>2.7</v>
      </c>
      <c r="AH39" s="11"/>
    </row>
    <row r="40" spans="1:34" x14ac:dyDescent="0.2">
      <c r="A40" s="6" t="s">
        <v>56</v>
      </c>
      <c r="B40" s="6"/>
      <c r="C40" s="6"/>
      <c r="D40" s="2"/>
      <c r="E40" s="6"/>
      <c r="F40" s="6"/>
      <c r="G40" s="2">
        <v>0</v>
      </c>
      <c r="H40" s="6">
        <v>0</v>
      </c>
      <c r="I40" s="6">
        <v>0</v>
      </c>
      <c r="J40" s="2">
        <v>0</v>
      </c>
      <c r="K40" s="6">
        <v>0</v>
      </c>
      <c r="L40" s="6">
        <v>0</v>
      </c>
      <c r="M40" s="2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6</v>
      </c>
      <c r="Y40" s="6">
        <v>3</v>
      </c>
      <c r="Z40" s="6">
        <v>0</v>
      </c>
      <c r="AA40" s="6">
        <v>1</v>
      </c>
      <c r="AB40" s="10">
        <f t="shared" si="19"/>
        <v>6</v>
      </c>
      <c r="AC40" s="10">
        <f t="shared" si="19"/>
        <v>4</v>
      </c>
      <c r="AD40" s="6">
        <f t="shared" si="20"/>
        <v>6</v>
      </c>
      <c r="AE40" s="6">
        <f t="shared" si="20"/>
        <v>4</v>
      </c>
      <c r="AF40" s="6">
        <f t="shared" si="3"/>
        <v>10</v>
      </c>
      <c r="AG40" s="8">
        <f t="shared" si="22"/>
        <v>1</v>
      </c>
      <c r="AH40" s="11"/>
    </row>
    <row r="41" spans="1:34" x14ac:dyDescent="0.2">
      <c r="A41" s="6" t="s">
        <v>57</v>
      </c>
      <c r="B41" s="6"/>
      <c r="C41" s="6"/>
      <c r="D41" s="2"/>
      <c r="E41" s="6"/>
      <c r="F41" s="6"/>
      <c r="G41" s="2">
        <v>0</v>
      </c>
      <c r="H41" s="6">
        <v>0</v>
      </c>
      <c r="I41" s="6">
        <v>0</v>
      </c>
      <c r="J41" s="2">
        <v>0</v>
      </c>
      <c r="K41" s="6">
        <v>0</v>
      </c>
      <c r="L41" s="6">
        <v>0</v>
      </c>
      <c r="M41" s="2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1</v>
      </c>
      <c r="Y41" s="6">
        <v>1</v>
      </c>
      <c r="Z41" s="6">
        <v>0</v>
      </c>
      <c r="AA41" s="6">
        <v>3</v>
      </c>
      <c r="AB41" s="10">
        <f t="shared" si="19"/>
        <v>1</v>
      </c>
      <c r="AC41" s="10">
        <f t="shared" si="19"/>
        <v>4</v>
      </c>
      <c r="AD41" s="6">
        <f t="shared" si="20"/>
        <v>1</v>
      </c>
      <c r="AE41" s="6">
        <f t="shared" si="20"/>
        <v>4</v>
      </c>
      <c r="AF41" s="6">
        <f t="shared" si="3"/>
        <v>5</v>
      </c>
      <c r="AG41" s="8">
        <f t="shared" si="22"/>
        <v>0.5</v>
      </c>
      <c r="AH41" s="11"/>
    </row>
    <row r="42" spans="1:34" x14ac:dyDescent="0.2">
      <c r="A42" s="6" t="s">
        <v>58</v>
      </c>
      <c r="B42" s="6"/>
      <c r="C42" s="6"/>
      <c r="D42" s="2"/>
      <c r="E42" s="6"/>
      <c r="F42" s="6"/>
      <c r="G42" s="2">
        <v>0</v>
      </c>
      <c r="H42" s="6">
        <v>0</v>
      </c>
      <c r="I42" s="6">
        <v>0</v>
      </c>
      <c r="J42" s="2">
        <v>0</v>
      </c>
      <c r="K42" s="6">
        <v>0</v>
      </c>
      <c r="L42" s="6">
        <v>0</v>
      </c>
      <c r="M42" s="2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1</v>
      </c>
      <c r="Y42" s="6">
        <v>0</v>
      </c>
      <c r="Z42" s="6">
        <v>0</v>
      </c>
      <c r="AA42" s="6">
        <v>0</v>
      </c>
      <c r="AB42" s="10">
        <f t="shared" si="19"/>
        <v>1</v>
      </c>
      <c r="AC42" s="10">
        <f t="shared" si="19"/>
        <v>0</v>
      </c>
      <c r="AD42" s="6">
        <f t="shared" si="20"/>
        <v>1</v>
      </c>
      <c r="AE42" s="6">
        <f t="shared" si="20"/>
        <v>0</v>
      </c>
      <c r="AF42" s="6">
        <f t="shared" si="3"/>
        <v>1</v>
      </c>
      <c r="AG42" s="8">
        <f t="shared" si="22"/>
        <v>0.1</v>
      </c>
      <c r="AH42" s="11"/>
    </row>
    <row r="43" spans="1:34" s="1" customFormat="1" x14ac:dyDescent="0.2">
      <c r="A43" s="2" t="s">
        <v>59</v>
      </c>
      <c r="B43" s="2">
        <f t="shared" ref="B43:P43" si="23">SUM(B32:B34)</f>
        <v>66</v>
      </c>
      <c r="C43" s="2">
        <f t="shared" si="23"/>
        <v>150</v>
      </c>
      <c r="D43" s="2">
        <f t="shared" si="23"/>
        <v>216</v>
      </c>
      <c r="E43" s="2">
        <f t="shared" si="23"/>
        <v>80</v>
      </c>
      <c r="F43" s="2">
        <f t="shared" si="23"/>
        <v>142</v>
      </c>
      <c r="G43" s="2">
        <f t="shared" si="23"/>
        <v>222</v>
      </c>
      <c r="H43" s="2">
        <f t="shared" si="23"/>
        <v>68</v>
      </c>
      <c r="I43" s="2">
        <f t="shared" si="23"/>
        <v>81</v>
      </c>
      <c r="J43" s="2">
        <f t="shared" si="23"/>
        <v>149</v>
      </c>
      <c r="K43" s="2">
        <f t="shared" si="23"/>
        <v>46</v>
      </c>
      <c r="L43" s="2">
        <f t="shared" si="23"/>
        <v>78</v>
      </c>
      <c r="M43" s="2">
        <f t="shared" si="23"/>
        <v>124</v>
      </c>
      <c r="N43" s="2">
        <f t="shared" si="23"/>
        <v>109</v>
      </c>
      <c r="O43" s="2">
        <f t="shared" si="23"/>
        <v>185</v>
      </c>
      <c r="P43" s="2">
        <f t="shared" si="23"/>
        <v>294</v>
      </c>
      <c r="Q43" s="2"/>
      <c r="R43" s="2"/>
      <c r="S43" s="2"/>
      <c r="T43" s="2">
        <f>SUM(T32:T34)</f>
        <v>369</v>
      </c>
      <c r="U43" s="2">
        <f>SUM(U32:U34)</f>
        <v>636</v>
      </c>
      <c r="V43" s="2">
        <f>SUM(V32:V42)</f>
        <v>0</v>
      </c>
      <c r="W43" s="2">
        <f t="shared" ref="W43:AC43" si="24">SUM(W32:W42)</f>
        <v>0</v>
      </c>
      <c r="X43" s="2">
        <f t="shared" si="24"/>
        <v>40</v>
      </c>
      <c r="Y43" s="2">
        <f t="shared" si="24"/>
        <v>35</v>
      </c>
      <c r="Z43" s="2">
        <f t="shared" si="24"/>
        <v>12</v>
      </c>
      <c r="AA43" s="2">
        <f t="shared" si="24"/>
        <v>24</v>
      </c>
      <c r="AB43" s="2">
        <f t="shared" si="24"/>
        <v>52</v>
      </c>
      <c r="AC43" s="2">
        <f t="shared" si="24"/>
        <v>59</v>
      </c>
      <c r="AD43" s="6">
        <f t="shared" si="20"/>
        <v>421</v>
      </c>
      <c r="AE43" s="6">
        <f t="shared" si="20"/>
        <v>695</v>
      </c>
      <c r="AF43" s="6">
        <f t="shared" si="3"/>
        <v>1116</v>
      </c>
      <c r="AG43" s="8">
        <f t="shared" si="22"/>
        <v>111.6</v>
      </c>
      <c r="AH43" s="11"/>
    </row>
    <row r="44" spans="1:34" x14ac:dyDescent="0.2">
      <c r="A44" s="6"/>
      <c r="B44" s="6"/>
      <c r="C44" s="6"/>
      <c r="D44" s="2"/>
      <c r="E44" s="6"/>
      <c r="F44" s="6"/>
      <c r="G44" s="2"/>
      <c r="H44" s="6"/>
      <c r="I44" s="6"/>
      <c r="J44" s="2"/>
      <c r="K44" s="6"/>
      <c r="L44" s="6"/>
      <c r="M44" s="2"/>
      <c r="N44" s="6"/>
      <c r="O44" s="6"/>
      <c r="P44" s="2"/>
      <c r="Q44" s="6"/>
      <c r="R44" s="6"/>
      <c r="S44" s="2"/>
      <c r="T44" s="2"/>
      <c r="U44" s="2"/>
      <c r="V44" s="2"/>
      <c r="W44" s="2"/>
      <c r="X44" s="2"/>
      <c r="Y44" s="2"/>
      <c r="Z44" s="2"/>
      <c r="AA44" s="6"/>
      <c r="AB44" s="6"/>
      <c r="AC44" s="6"/>
      <c r="AD44" s="6"/>
      <c r="AE44" s="6"/>
      <c r="AF44" s="6">
        <f t="shared" si="3"/>
        <v>0</v>
      </c>
      <c r="AG44" s="8">
        <f t="shared" si="22"/>
        <v>0</v>
      </c>
      <c r="AH44" s="11"/>
    </row>
    <row r="45" spans="1:34" x14ac:dyDescent="0.2">
      <c r="A45" s="6" t="s">
        <v>60</v>
      </c>
      <c r="B45" s="6">
        <v>96</v>
      </c>
      <c r="C45" s="6">
        <v>57</v>
      </c>
      <c r="D45" s="2">
        <v>153</v>
      </c>
      <c r="E45" s="6">
        <v>109</v>
      </c>
      <c r="F45" s="6">
        <v>52</v>
      </c>
      <c r="G45" s="2">
        <v>161</v>
      </c>
      <c r="H45" s="6">
        <v>76</v>
      </c>
      <c r="I45" s="6">
        <v>45</v>
      </c>
      <c r="J45" s="2">
        <v>121</v>
      </c>
      <c r="K45" s="6">
        <v>80</v>
      </c>
      <c r="L45" s="6">
        <v>48</v>
      </c>
      <c r="M45" s="2">
        <v>128</v>
      </c>
      <c r="N45" s="6">
        <v>88</v>
      </c>
      <c r="O45" s="6">
        <v>50</v>
      </c>
      <c r="P45" s="2">
        <v>138</v>
      </c>
      <c r="Q45" s="6">
        <v>123</v>
      </c>
      <c r="R45" s="6">
        <v>72</v>
      </c>
      <c r="S45" s="2">
        <v>195</v>
      </c>
      <c r="T45" s="6">
        <f>B45+E45+H45+K45+N45+Q45</f>
        <v>572</v>
      </c>
      <c r="U45" s="6">
        <f>C45+F45+I45+L45+O45+R45</f>
        <v>324</v>
      </c>
      <c r="V45" s="6">
        <v>0</v>
      </c>
      <c r="W45" s="6">
        <v>0</v>
      </c>
      <c r="X45" s="6">
        <v>16</v>
      </c>
      <c r="Y45" s="6">
        <v>20</v>
      </c>
      <c r="Z45" s="6">
        <v>1</v>
      </c>
      <c r="AA45" s="6">
        <v>6</v>
      </c>
      <c r="AB45" s="10">
        <f t="shared" ref="AB45:AC45" si="25">SUM(V45+X45+Z45)</f>
        <v>17</v>
      </c>
      <c r="AC45" s="10">
        <f t="shared" si="25"/>
        <v>26</v>
      </c>
      <c r="AD45" s="6">
        <f t="shared" ref="AD45:AE46" si="26">T45+AB45</f>
        <v>589</v>
      </c>
      <c r="AE45" s="6">
        <f t="shared" si="26"/>
        <v>350</v>
      </c>
      <c r="AF45" s="6">
        <f t="shared" si="3"/>
        <v>939</v>
      </c>
      <c r="AG45" s="8">
        <f t="shared" si="22"/>
        <v>93.9</v>
      </c>
      <c r="AH45" s="11"/>
    </row>
    <row r="46" spans="1:34" s="1" customFormat="1" x14ac:dyDescent="0.2">
      <c r="A46" s="2" t="s">
        <v>61</v>
      </c>
      <c r="B46" s="2">
        <f t="shared" ref="B46:S46" si="27">SUM(B45)</f>
        <v>96</v>
      </c>
      <c r="C46" s="2">
        <f>SUM(C45)</f>
        <v>57</v>
      </c>
      <c r="D46" s="2">
        <f t="shared" si="27"/>
        <v>153</v>
      </c>
      <c r="E46" s="2">
        <f t="shared" si="27"/>
        <v>109</v>
      </c>
      <c r="F46" s="2">
        <f>SUM(F45)</f>
        <v>52</v>
      </c>
      <c r="G46" s="2">
        <f t="shared" si="27"/>
        <v>161</v>
      </c>
      <c r="H46" s="2">
        <f t="shared" si="27"/>
        <v>76</v>
      </c>
      <c r="I46" s="2">
        <f>SUM(I45)</f>
        <v>45</v>
      </c>
      <c r="J46" s="2">
        <f t="shared" si="27"/>
        <v>121</v>
      </c>
      <c r="K46" s="2">
        <f t="shared" si="27"/>
        <v>80</v>
      </c>
      <c r="L46" s="2">
        <f>SUM(L45)</f>
        <v>48</v>
      </c>
      <c r="M46" s="2">
        <f t="shared" si="27"/>
        <v>128</v>
      </c>
      <c r="N46" s="2">
        <f t="shared" si="27"/>
        <v>88</v>
      </c>
      <c r="O46" s="2">
        <f>SUM(O45)</f>
        <v>50</v>
      </c>
      <c r="P46" s="2">
        <f t="shared" si="27"/>
        <v>138</v>
      </c>
      <c r="Q46" s="2">
        <f t="shared" si="27"/>
        <v>123</v>
      </c>
      <c r="R46" s="2">
        <f>SUM(R45)</f>
        <v>72</v>
      </c>
      <c r="S46" s="2">
        <f t="shared" si="27"/>
        <v>195</v>
      </c>
      <c r="T46" s="2">
        <f>B46+E46+H46+K46+N46+Q46</f>
        <v>572</v>
      </c>
      <c r="U46" s="2">
        <f>C46+F46+I46+L46+O46+R46</f>
        <v>324</v>
      </c>
      <c r="V46" s="2">
        <f t="shared" ref="V46:AC46" si="28">SUM(V45)</f>
        <v>0</v>
      </c>
      <c r="W46" s="2">
        <f t="shared" si="28"/>
        <v>0</v>
      </c>
      <c r="X46" s="2">
        <f t="shared" si="28"/>
        <v>16</v>
      </c>
      <c r="Y46" s="2">
        <f t="shared" si="28"/>
        <v>20</v>
      </c>
      <c r="Z46" s="2">
        <f t="shared" si="28"/>
        <v>1</v>
      </c>
      <c r="AA46" s="2">
        <f t="shared" si="28"/>
        <v>6</v>
      </c>
      <c r="AB46" s="2">
        <f t="shared" si="28"/>
        <v>17</v>
      </c>
      <c r="AC46" s="2">
        <f t="shared" si="28"/>
        <v>26</v>
      </c>
      <c r="AD46" s="6">
        <f t="shared" si="26"/>
        <v>589</v>
      </c>
      <c r="AE46" s="6">
        <f t="shared" si="26"/>
        <v>350</v>
      </c>
      <c r="AF46" s="6">
        <f t="shared" si="3"/>
        <v>939</v>
      </c>
      <c r="AG46" s="8">
        <f t="shared" si="22"/>
        <v>93.9</v>
      </c>
      <c r="AH46" s="11"/>
    </row>
    <row r="47" spans="1:34" x14ac:dyDescent="0.2">
      <c r="A47" s="6"/>
      <c r="B47" s="6"/>
      <c r="C47" s="6"/>
      <c r="D47" s="2"/>
      <c r="E47" s="6"/>
      <c r="F47" s="6"/>
      <c r="G47" s="2"/>
      <c r="H47" s="6"/>
      <c r="I47" s="6"/>
      <c r="J47" s="2"/>
      <c r="K47" s="6"/>
      <c r="L47" s="6"/>
      <c r="M47" s="2"/>
      <c r="N47" s="6"/>
      <c r="O47" s="6"/>
      <c r="P47" s="2"/>
      <c r="Q47" s="6"/>
      <c r="R47" s="6"/>
      <c r="S47" s="2"/>
      <c r="T47" s="2"/>
      <c r="U47" s="2"/>
      <c r="V47" s="2"/>
      <c r="W47" s="2"/>
      <c r="X47" s="2"/>
      <c r="Y47" s="2"/>
      <c r="Z47" s="2"/>
      <c r="AA47" s="6"/>
      <c r="AB47" s="6"/>
      <c r="AC47" s="6"/>
      <c r="AD47" s="6"/>
      <c r="AE47" s="6"/>
      <c r="AF47" s="6">
        <f t="shared" si="3"/>
        <v>0</v>
      </c>
      <c r="AG47" s="8">
        <f t="shared" si="22"/>
        <v>0</v>
      </c>
      <c r="AH47" s="11"/>
    </row>
    <row r="48" spans="1:34" x14ac:dyDescent="0.2">
      <c r="A48" s="6" t="s">
        <v>62</v>
      </c>
      <c r="B48" s="6">
        <v>29</v>
      </c>
      <c r="C48" s="6">
        <v>12</v>
      </c>
      <c r="D48" s="2">
        <v>41</v>
      </c>
      <c r="E48" s="6">
        <v>31</v>
      </c>
      <c r="F48" s="6">
        <v>22</v>
      </c>
      <c r="G48" s="2">
        <v>53</v>
      </c>
      <c r="H48" s="6">
        <v>9</v>
      </c>
      <c r="I48" s="6">
        <v>15</v>
      </c>
      <c r="J48" s="2">
        <v>24</v>
      </c>
      <c r="K48" s="6">
        <v>4</v>
      </c>
      <c r="L48" s="2"/>
      <c r="M48" s="6">
        <v>4</v>
      </c>
      <c r="N48" s="6">
        <v>25</v>
      </c>
      <c r="O48" s="6">
        <v>9</v>
      </c>
      <c r="P48" s="2">
        <v>34</v>
      </c>
      <c r="Q48" s="6">
        <v>19</v>
      </c>
      <c r="R48" s="6">
        <v>16</v>
      </c>
      <c r="S48" s="6">
        <v>35</v>
      </c>
      <c r="T48" s="6">
        <f>B48+E48+H48+K48+N48+Q48</f>
        <v>117</v>
      </c>
      <c r="U48" s="6">
        <f>C48+F48+I48+L48+O48+R48</f>
        <v>74</v>
      </c>
      <c r="V48" s="2">
        <v>0</v>
      </c>
      <c r="W48" s="2">
        <v>0</v>
      </c>
      <c r="X48" s="6">
        <v>1</v>
      </c>
      <c r="Y48" s="6">
        <v>0</v>
      </c>
      <c r="Z48" s="6">
        <v>0</v>
      </c>
      <c r="AA48" s="6">
        <v>0</v>
      </c>
      <c r="AB48" s="10">
        <f t="shared" ref="AB48:AC48" si="29">SUM(V48+X48+Z48)</f>
        <v>1</v>
      </c>
      <c r="AC48" s="10">
        <f t="shared" si="29"/>
        <v>0</v>
      </c>
      <c r="AD48" s="6">
        <f t="shared" ref="AD48:AE49" si="30">T48+AB48</f>
        <v>118</v>
      </c>
      <c r="AE48" s="6">
        <f t="shared" si="30"/>
        <v>74</v>
      </c>
      <c r="AF48" s="6">
        <f t="shared" si="3"/>
        <v>192</v>
      </c>
      <c r="AG48" s="8">
        <f t="shared" si="22"/>
        <v>19.2</v>
      </c>
      <c r="AH48" s="11"/>
    </row>
    <row r="49" spans="1:34" s="1" customFormat="1" x14ac:dyDescent="0.2">
      <c r="A49" s="2" t="s">
        <v>63</v>
      </c>
      <c r="B49" s="2">
        <f t="shared" ref="B49:J49" si="31">SUM(B48)</f>
        <v>29</v>
      </c>
      <c r="C49" s="2">
        <f>SUM(C48)</f>
        <v>12</v>
      </c>
      <c r="D49" s="2">
        <f t="shared" si="31"/>
        <v>41</v>
      </c>
      <c r="E49" s="2">
        <f t="shared" si="31"/>
        <v>31</v>
      </c>
      <c r="F49" s="2">
        <f>SUM(F48)</f>
        <v>22</v>
      </c>
      <c r="G49" s="2">
        <f t="shared" si="31"/>
        <v>53</v>
      </c>
      <c r="H49" s="2">
        <f t="shared" si="31"/>
        <v>9</v>
      </c>
      <c r="I49" s="2">
        <f>SUM(I48)</f>
        <v>15</v>
      </c>
      <c r="J49" s="2">
        <f t="shared" si="31"/>
        <v>24</v>
      </c>
      <c r="K49" s="2">
        <f>SUM(K48)</f>
        <v>4</v>
      </c>
      <c r="L49" s="2"/>
      <c r="M49" s="2">
        <f t="shared" ref="M49:AC49" si="32">SUM(M48)</f>
        <v>4</v>
      </c>
      <c r="N49" s="2">
        <f t="shared" si="32"/>
        <v>25</v>
      </c>
      <c r="O49" s="2">
        <f t="shared" si="32"/>
        <v>9</v>
      </c>
      <c r="P49" s="2">
        <f t="shared" si="32"/>
        <v>34</v>
      </c>
      <c r="Q49" s="2">
        <f t="shared" si="32"/>
        <v>19</v>
      </c>
      <c r="R49" s="2">
        <f t="shared" si="32"/>
        <v>16</v>
      </c>
      <c r="S49" s="2">
        <f t="shared" si="32"/>
        <v>35</v>
      </c>
      <c r="T49" s="2">
        <f t="shared" si="32"/>
        <v>117</v>
      </c>
      <c r="U49" s="2">
        <f t="shared" si="32"/>
        <v>74</v>
      </c>
      <c r="V49" s="2">
        <f t="shared" si="32"/>
        <v>0</v>
      </c>
      <c r="W49" s="2">
        <f t="shared" si="32"/>
        <v>0</v>
      </c>
      <c r="X49" s="2">
        <f t="shared" si="32"/>
        <v>1</v>
      </c>
      <c r="Y49" s="2">
        <f t="shared" si="32"/>
        <v>0</v>
      </c>
      <c r="Z49" s="2">
        <f t="shared" si="32"/>
        <v>0</v>
      </c>
      <c r="AA49" s="2">
        <f t="shared" si="32"/>
        <v>0</v>
      </c>
      <c r="AB49" s="2">
        <f t="shared" si="32"/>
        <v>1</v>
      </c>
      <c r="AC49" s="2">
        <f t="shared" si="32"/>
        <v>0</v>
      </c>
      <c r="AD49" s="6">
        <f t="shared" si="30"/>
        <v>118</v>
      </c>
      <c r="AE49" s="6">
        <f t="shared" si="30"/>
        <v>74</v>
      </c>
      <c r="AF49" s="6">
        <f t="shared" si="3"/>
        <v>192</v>
      </c>
      <c r="AG49" s="8">
        <f t="shared" si="22"/>
        <v>19.2</v>
      </c>
      <c r="AH49" s="11"/>
    </row>
    <row r="50" spans="1:34" x14ac:dyDescent="0.2">
      <c r="A50" s="6"/>
      <c r="B50" s="6"/>
      <c r="C50" s="6"/>
      <c r="D50" s="2"/>
      <c r="E50" s="6"/>
      <c r="F50" s="6"/>
      <c r="G50" s="2"/>
      <c r="H50" s="6"/>
      <c r="I50" s="6"/>
      <c r="J50" s="2"/>
      <c r="K50" s="6"/>
      <c r="L50" s="6"/>
      <c r="M50" s="2"/>
      <c r="N50" s="6"/>
      <c r="O50" s="6"/>
      <c r="P50" s="2"/>
      <c r="Q50" s="6"/>
      <c r="R50" s="6"/>
      <c r="S50" s="2"/>
      <c r="T50" s="2"/>
      <c r="U50" s="2"/>
      <c r="V50" s="2"/>
      <c r="W50" s="2"/>
      <c r="X50" s="2"/>
      <c r="Y50" s="2"/>
      <c r="Z50" s="2"/>
      <c r="AA50" s="6"/>
      <c r="AB50" s="6"/>
      <c r="AC50" s="6"/>
      <c r="AD50" s="6"/>
      <c r="AE50" s="6"/>
      <c r="AF50" s="6">
        <f t="shared" si="3"/>
        <v>0</v>
      </c>
      <c r="AG50" s="6"/>
    </row>
    <row r="51" spans="1:34" x14ac:dyDescent="0.2">
      <c r="A51" s="6" t="s">
        <v>64</v>
      </c>
      <c r="B51" s="6">
        <v>35</v>
      </c>
      <c r="C51" s="6">
        <v>16</v>
      </c>
      <c r="D51" s="2">
        <v>51</v>
      </c>
      <c r="E51" s="6">
        <v>45</v>
      </c>
      <c r="F51" s="6">
        <v>13</v>
      </c>
      <c r="G51" s="2">
        <v>58</v>
      </c>
      <c r="H51" s="6">
        <v>60</v>
      </c>
      <c r="I51" s="6">
        <v>13</v>
      </c>
      <c r="J51" s="2">
        <v>73</v>
      </c>
      <c r="K51" s="6">
        <v>52</v>
      </c>
      <c r="L51" s="6">
        <v>19</v>
      </c>
      <c r="M51" s="2">
        <v>71</v>
      </c>
      <c r="N51" s="6">
        <v>26</v>
      </c>
      <c r="O51" s="6">
        <v>5</v>
      </c>
      <c r="P51" s="2">
        <v>31</v>
      </c>
      <c r="Q51" s="6"/>
      <c r="R51" s="6"/>
      <c r="S51" s="2"/>
      <c r="T51" s="6">
        <f t="shared" ref="T51:U57" si="33">B51+E51+H51+K51+N51+Q51</f>
        <v>218</v>
      </c>
      <c r="U51" s="6">
        <f t="shared" si="33"/>
        <v>66</v>
      </c>
      <c r="V51" s="6">
        <v>0</v>
      </c>
      <c r="W51" s="6">
        <v>0</v>
      </c>
      <c r="X51" s="6">
        <v>14</v>
      </c>
      <c r="Y51" s="6">
        <v>12</v>
      </c>
      <c r="Z51" s="6">
        <v>3</v>
      </c>
      <c r="AA51" s="6">
        <v>3</v>
      </c>
      <c r="AB51" s="9">
        <f t="shared" ref="AB51:AC58" si="34">SUM(V51+X51+Z51)</f>
        <v>17</v>
      </c>
      <c r="AC51" s="9">
        <f t="shared" si="34"/>
        <v>15</v>
      </c>
      <c r="AD51" s="6">
        <f t="shared" ref="AD51:AE58" si="35">T51+AB51</f>
        <v>235</v>
      </c>
      <c r="AE51" s="6">
        <f t="shared" si="35"/>
        <v>81</v>
      </c>
      <c r="AF51" s="6">
        <f t="shared" si="3"/>
        <v>316</v>
      </c>
      <c r="AG51" s="8">
        <f>AF51/15</f>
        <v>21.066666666666666</v>
      </c>
    </row>
    <row r="52" spans="1:34" x14ac:dyDescent="0.2">
      <c r="A52" s="6" t="s">
        <v>65</v>
      </c>
      <c r="B52" s="6">
        <v>62</v>
      </c>
      <c r="C52" s="6">
        <v>7</v>
      </c>
      <c r="D52" s="2">
        <v>69</v>
      </c>
      <c r="E52" s="6">
        <v>85</v>
      </c>
      <c r="F52" s="6">
        <v>15</v>
      </c>
      <c r="G52" s="2">
        <v>100</v>
      </c>
      <c r="H52" s="6">
        <v>93</v>
      </c>
      <c r="I52" s="6">
        <v>19</v>
      </c>
      <c r="J52" s="2">
        <v>112</v>
      </c>
      <c r="K52" s="6">
        <v>68</v>
      </c>
      <c r="L52" s="6">
        <v>12</v>
      </c>
      <c r="M52" s="2">
        <v>80</v>
      </c>
      <c r="N52" s="6">
        <v>149</v>
      </c>
      <c r="O52" s="6">
        <v>24</v>
      </c>
      <c r="P52" s="2">
        <v>173</v>
      </c>
      <c r="Q52" s="6"/>
      <c r="R52" s="6"/>
      <c r="S52" s="2"/>
      <c r="T52" s="6">
        <f t="shared" si="33"/>
        <v>457</v>
      </c>
      <c r="U52" s="6">
        <f t="shared" si="33"/>
        <v>77</v>
      </c>
      <c r="V52" s="6">
        <v>0</v>
      </c>
      <c r="W52" s="6">
        <v>0</v>
      </c>
      <c r="X52" s="6">
        <v>10</v>
      </c>
      <c r="Y52" s="6">
        <v>3</v>
      </c>
      <c r="Z52" s="6">
        <v>2</v>
      </c>
      <c r="AA52" s="6">
        <v>1</v>
      </c>
      <c r="AB52" s="9">
        <f t="shared" si="34"/>
        <v>12</v>
      </c>
      <c r="AC52" s="9">
        <f t="shared" si="34"/>
        <v>4</v>
      </c>
      <c r="AD52" s="6">
        <f t="shared" si="35"/>
        <v>469</v>
      </c>
      <c r="AE52" s="6">
        <f t="shared" si="35"/>
        <v>81</v>
      </c>
      <c r="AF52" s="6">
        <f t="shared" si="3"/>
        <v>550</v>
      </c>
      <c r="AG52" s="8">
        <f t="shared" ref="AG52:AG58" si="36">AF52/15</f>
        <v>36.666666666666664</v>
      </c>
    </row>
    <row r="53" spans="1:34" x14ac:dyDescent="0.2">
      <c r="A53" s="6" t="s">
        <v>66</v>
      </c>
      <c r="B53" s="6">
        <v>17</v>
      </c>
      <c r="C53" s="6">
        <v>8</v>
      </c>
      <c r="D53" s="2">
        <v>25</v>
      </c>
      <c r="E53" s="6">
        <v>31</v>
      </c>
      <c r="F53" s="6">
        <v>23</v>
      </c>
      <c r="G53" s="2">
        <v>54</v>
      </c>
      <c r="H53" s="6">
        <v>55</v>
      </c>
      <c r="I53" s="6">
        <v>31</v>
      </c>
      <c r="J53" s="2">
        <v>86</v>
      </c>
      <c r="K53" s="6">
        <v>40</v>
      </c>
      <c r="L53" s="6">
        <v>27</v>
      </c>
      <c r="M53" s="2">
        <v>67</v>
      </c>
      <c r="N53" s="6">
        <v>92</v>
      </c>
      <c r="O53" s="6">
        <v>48</v>
      </c>
      <c r="P53" s="2">
        <v>140</v>
      </c>
      <c r="Q53" s="6"/>
      <c r="R53" s="6"/>
      <c r="S53" s="2"/>
      <c r="T53" s="6">
        <f t="shared" si="33"/>
        <v>235</v>
      </c>
      <c r="U53" s="6">
        <f t="shared" si="33"/>
        <v>137</v>
      </c>
      <c r="V53" s="6">
        <v>0</v>
      </c>
      <c r="W53" s="6">
        <v>0</v>
      </c>
      <c r="X53" s="6">
        <v>6</v>
      </c>
      <c r="Y53" s="6">
        <v>6</v>
      </c>
      <c r="Z53" s="6">
        <v>10</v>
      </c>
      <c r="AA53" s="6">
        <v>6</v>
      </c>
      <c r="AB53" s="9">
        <f t="shared" si="34"/>
        <v>16</v>
      </c>
      <c r="AC53" s="9">
        <f t="shared" si="34"/>
        <v>12</v>
      </c>
      <c r="AD53" s="6">
        <f t="shared" si="35"/>
        <v>251</v>
      </c>
      <c r="AE53" s="6">
        <f t="shared" si="35"/>
        <v>149</v>
      </c>
      <c r="AF53" s="6">
        <f t="shared" si="3"/>
        <v>400</v>
      </c>
      <c r="AG53" s="8">
        <f t="shared" si="36"/>
        <v>26.666666666666668</v>
      </c>
    </row>
    <row r="54" spans="1:34" x14ac:dyDescent="0.2">
      <c r="A54" s="6" t="s">
        <v>67</v>
      </c>
      <c r="B54" s="6">
        <v>49</v>
      </c>
      <c r="C54" s="6">
        <v>14</v>
      </c>
      <c r="D54" s="2">
        <v>63</v>
      </c>
      <c r="E54" s="6">
        <v>29</v>
      </c>
      <c r="F54" s="6">
        <v>11</v>
      </c>
      <c r="G54" s="2">
        <v>40</v>
      </c>
      <c r="H54" s="6">
        <v>6</v>
      </c>
      <c r="I54" s="6">
        <v>3</v>
      </c>
      <c r="J54" s="2">
        <v>9</v>
      </c>
      <c r="K54" s="6">
        <v>13</v>
      </c>
      <c r="L54" s="6">
        <v>3</v>
      </c>
      <c r="M54" s="2">
        <v>16</v>
      </c>
      <c r="N54" s="6">
        <v>36</v>
      </c>
      <c r="O54" s="6">
        <v>11</v>
      </c>
      <c r="P54" s="2">
        <v>47</v>
      </c>
      <c r="Q54" s="6"/>
      <c r="R54" s="6"/>
      <c r="S54" s="2"/>
      <c r="T54" s="6">
        <f t="shared" si="33"/>
        <v>133</v>
      </c>
      <c r="U54" s="6">
        <f t="shared" si="33"/>
        <v>42</v>
      </c>
      <c r="V54" s="6">
        <v>0</v>
      </c>
      <c r="W54" s="6">
        <v>0</v>
      </c>
      <c r="X54" s="6">
        <v>11</v>
      </c>
      <c r="Y54" s="6">
        <v>3</v>
      </c>
      <c r="Z54" s="6">
        <v>4</v>
      </c>
      <c r="AA54" s="6">
        <v>0</v>
      </c>
      <c r="AB54" s="6">
        <f>SUM(V54+X54+Z54)</f>
        <v>15</v>
      </c>
      <c r="AC54" s="6">
        <f>SUM(W54+Y54+AA54)</f>
        <v>3</v>
      </c>
      <c r="AD54" s="6">
        <f t="shared" si="35"/>
        <v>148</v>
      </c>
      <c r="AE54" s="6">
        <f t="shared" si="35"/>
        <v>45</v>
      </c>
      <c r="AF54" s="6">
        <f t="shared" si="3"/>
        <v>193</v>
      </c>
      <c r="AG54" s="8">
        <f t="shared" si="36"/>
        <v>12.866666666666667</v>
      </c>
    </row>
    <row r="55" spans="1:34" x14ac:dyDescent="0.2">
      <c r="A55" s="6" t="s">
        <v>68</v>
      </c>
      <c r="B55" s="6">
        <v>49</v>
      </c>
      <c r="C55" s="6">
        <v>14</v>
      </c>
      <c r="D55" s="2">
        <v>63</v>
      </c>
      <c r="E55" s="6">
        <v>54</v>
      </c>
      <c r="F55" s="6">
        <v>25</v>
      </c>
      <c r="G55" s="2">
        <v>79</v>
      </c>
      <c r="H55" s="6">
        <v>58</v>
      </c>
      <c r="I55" s="6">
        <v>28</v>
      </c>
      <c r="J55" s="2">
        <v>86</v>
      </c>
      <c r="K55" s="6">
        <v>82</v>
      </c>
      <c r="L55" s="6">
        <v>17</v>
      </c>
      <c r="M55" s="2">
        <v>99</v>
      </c>
      <c r="N55" s="6">
        <v>126</v>
      </c>
      <c r="O55" s="6">
        <v>54</v>
      </c>
      <c r="P55" s="2">
        <v>180</v>
      </c>
      <c r="Q55" s="6"/>
      <c r="R55" s="6"/>
      <c r="S55" s="2"/>
      <c r="T55" s="6">
        <f t="shared" si="33"/>
        <v>369</v>
      </c>
      <c r="U55" s="6">
        <f t="shared" si="33"/>
        <v>138</v>
      </c>
      <c r="V55" s="6">
        <v>0</v>
      </c>
      <c r="W55" s="6">
        <v>0</v>
      </c>
      <c r="X55" s="6">
        <v>1</v>
      </c>
      <c r="Y55" s="6">
        <v>6</v>
      </c>
      <c r="Z55" s="6">
        <v>5</v>
      </c>
      <c r="AA55" s="6">
        <v>0</v>
      </c>
      <c r="AB55" s="9">
        <f t="shared" si="34"/>
        <v>6</v>
      </c>
      <c r="AC55" s="9">
        <f t="shared" si="34"/>
        <v>6</v>
      </c>
      <c r="AD55" s="6">
        <f t="shared" si="35"/>
        <v>375</v>
      </c>
      <c r="AE55" s="6">
        <f t="shared" si="35"/>
        <v>144</v>
      </c>
      <c r="AF55" s="6">
        <f t="shared" si="3"/>
        <v>519</v>
      </c>
      <c r="AG55" s="8">
        <f t="shared" si="36"/>
        <v>34.6</v>
      </c>
    </row>
    <row r="56" spans="1:34" x14ac:dyDescent="0.2">
      <c r="A56" s="6" t="s">
        <v>69</v>
      </c>
      <c r="B56" s="6">
        <v>38</v>
      </c>
      <c r="C56" s="6">
        <v>3</v>
      </c>
      <c r="D56" s="2">
        <v>41</v>
      </c>
      <c r="E56" s="6">
        <v>34</v>
      </c>
      <c r="F56" s="6">
        <v>9</v>
      </c>
      <c r="G56" s="2">
        <v>43</v>
      </c>
      <c r="H56" s="6">
        <v>30</v>
      </c>
      <c r="I56" s="6">
        <v>4</v>
      </c>
      <c r="J56" s="2">
        <v>34</v>
      </c>
      <c r="K56" s="6">
        <v>25</v>
      </c>
      <c r="L56" s="6">
        <v>9</v>
      </c>
      <c r="M56" s="2">
        <v>34</v>
      </c>
      <c r="N56" s="6">
        <v>60</v>
      </c>
      <c r="O56" s="6">
        <v>18</v>
      </c>
      <c r="P56" s="2">
        <v>78</v>
      </c>
      <c r="Q56" s="6"/>
      <c r="R56" s="6"/>
      <c r="S56" s="2"/>
      <c r="T56" s="6">
        <f t="shared" si="33"/>
        <v>187</v>
      </c>
      <c r="U56" s="6">
        <f t="shared" si="33"/>
        <v>43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9">
        <f t="shared" si="34"/>
        <v>0</v>
      </c>
      <c r="AC56" s="9">
        <f t="shared" si="34"/>
        <v>0</v>
      </c>
      <c r="AD56" s="6">
        <f t="shared" si="35"/>
        <v>187</v>
      </c>
      <c r="AE56" s="6">
        <f t="shared" si="35"/>
        <v>43</v>
      </c>
      <c r="AF56" s="6">
        <f t="shared" si="3"/>
        <v>230</v>
      </c>
      <c r="AG56" s="8">
        <f t="shared" si="36"/>
        <v>15.333333333333334</v>
      </c>
    </row>
    <row r="57" spans="1:34" x14ac:dyDescent="0.2">
      <c r="A57" s="6" t="s">
        <v>70</v>
      </c>
      <c r="B57" s="6">
        <v>6</v>
      </c>
      <c r="C57" s="6">
        <v>5</v>
      </c>
      <c r="D57" s="2">
        <v>11</v>
      </c>
      <c r="E57" s="6">
        <v>12</v>
      </c>
      <c r="F57" s="6">
        <v>3</v>
      </c>
      <c r="G57" s="2">
        <v>15</v>
      </c>
      <c r="H57" s="6">
        <v>14</v>
      </c>
      <c r="I57" s="6">
        <v>5</v>
      </c>
      <c r="J57" s="2">
        <v>19</v>
      </c>
      <c r="K57" s="6">
        <v>17</v>
      </c>
      <c r="L57" s="6">
        <v>11</v>
      </c>
      <c r="M57" s="2">
        <v>28</v>
      </c>
      <c r="N57" s="6">
        <v>62</v>
      </c>
      <c r="O57" s="6">
        <v>33</v>
      </c>
      <c r="P57" s="2">
        <v>95</v>
      </c>
      <c r="Q57" s="6"/>
      <c r="R57" s="6"/>
      <c r="S57" s="2"/>
      <c r="T57" s="6">
        <f t="shared" si="33"/>
        <v>111</v>
      </c>
      <c r="U57" s="6">
        <f t="shared" si="33"/>
        <v>57</v>
      </c>
      <c r="V57" s="6">
        <v>1</v>
      </c>
      <c r="W57" s="6">
        <v>0</v>
      </c>
      <c r="X57" s="6">
        <v>15</v>
      </c>
      <c r="Y57" s="6">
        <v>5</v>
      </c>
      <c r="Z57" s="6">
        <v>16</v>
      </c>
      <c r="AA57" s="6">
        <v>3</v>
      </c>
      <c r="AB57" s="6">
        <f t="shared" si="34"/>
        <v>32</v>
      </c>
      <c r="AC57" s="6">
        <f t="shared" si="34"/>
        <v>8</v>
      </c>
      <c r="AD57" s="6">
        <f t="shared" si="35"/>
        <v>143</v>
      </c>
      <c r="AE57" s="6">
        <f t="shared" si="35"/>
        <v>65</v>
      </c>
      <c r="AF57" s="6">
        <f t="shared" si="3"/>
        <v>208</v>
      </c>
      <c r="AG57" s="8">
        <f t="shared" si="36"/>
        <v>13.866666666666667</v>
      </c>
    </row>
    <row r="58" spans="1:34" x14ac:dyDescent="0.2">
      <c r="A58" s="2" t="s">
        <v>71</v>
      </c>
      <c r="B58" s="2">
        <f t="shared" ref="B58:P58" si="37">SUM(B51:B57)</f>
        <v>256</v>
      </c>
      <c r="C58" s="2">
        <f>SUM(C51:C57)</f>
        <v>67</v>
      </c>
      <c r="D58" s="2">
        <f t="shared" si="37"/>
        <v>323</v>
      </c>
      <c r="E58" s="2">
        <f t="shared" si="37"/>
        <v>290</v>
      </c>
      <c r="F58" s="2">
        <f>SUM(F51:F57)</f>
        <v>99</v>
      </c>
      <c r="G58" s="2">
        <f t="shared" si="37"/>
        <v>389</v>
      </c>
      <c r="H58" s="2">
        <f t="shared" si="37"/>
        <v>316</v>
      </c>
      <c r="I58" s="2">
        <f>SUM(I51:I57)</f>
        <v>103</v>
      </c>
      <c r="J58" s="2">
        <f t="shared" si="37"/>
        <v>419</v>
      </c>
      <c r="K58" s="2">
        <f t="shared" si="37"/>
        <v>297</v>
      </c>
      <c r="L58" s="2">
        <f>SUM(L51:L57)</f>
        <v>98</v>
      </c>
      <c r="M58" s="2">
        <f t="shared" si="37"/>
        <v>395</v>
      </c>
      <c r="N58" s="2">
        <f t="shared" si="37"/>
        <v>551</v>
      </c>
      <c r="O58" s="2">
        <f>SUM(O51:O57)</f>
        <v>193</v>
      </c>
      <c r="P58" s="2">
        <f t="shared" si="37"/>
        <v>744</v>
      </c>
      <c r="Q58" s="6"/>
      <c r="R58" s="6"/>
      <c r="S58" s="2"/>
      <c r="T58" s="2">
        <f t="shared" ref="T58:AA58" si="38">SUM(T51:T57)</f>
        <v>1710</v>
      </c>
      <c r="U58" s="2">
        <f t="shared" si="38"/>
        <v>560</v>
      </c>
      <c r="V58" s="2">
        <f t="shared" si="38"/>
        <v>1</v>
      </c>
      <c r="W58" s="2">
        <f t="shared" si="38"/>
        <v>0</v>
      </c>
      <c r="X58" s="2">
        <f t="shared" si="38"/>
        <v>57</v>
      </c>
      <c r="Y58" s="2">
        <f t="shared" si="38"/>
        <v>35</v>
      </c>
      <c r="Z58" s="2">
        <f t="shared" si="38"/>
        <v>40</v>
      </c>
      <c r="AA58" s="2">
        <f t="shared" si="38"/>
        <v>13</v>
      </c>
      <c r="AB58" s="2">
        <f t="shared" si="34"/>
        <v>98</v>
      </c>
      <c r="AC58" s="2">
        <f t="shared" si="34"/>
        <v>48</v>
      </c>
      <c r="AD58" s="6">
        <f t="shared" si="35"/>
        <v>1808</v>
      </c>
      <c r="AE58" s="6">
        <f t="shared" si="35"/>
        <v>608</v>
      </c>
      <c r="AF58" s="6">
        <f t="shared" si="3"/>
        <v>2416</v>
      </c>
      <c r="AG58" s="8">
        <f t="shared" si="36"/>
        <v>161.06666666666666</v>
      </c>
    </row>
    <row r="59" spans="1:34" x14ac:dyDescent="0.2">
      <c r="A59" s="6"/>
      <c r="B59" s="6"/>
      <c r="C59" s="6"/>
      <c r="D59" s="2"/>
      <c r="E59" s="6"/>
      <c r="F59" s="6"/>
      <c r="G59" s="2"/>
      <c r="H59" s="6"/>
      <c r="I59" s="6"/>
      <c r="J59" s="2"/>
      <c r="K59" s="6"/>
      <c r="L59" s="6"/>
      <c r="M59" s="2"/>
      <c r="N59" s="6"/>
      <c r="O59" s="6"/>
      <c r="P59" s="2"/>
      <c r="Q59" s="6"/>
      <c r="R59" s="6"/>
      <c r="S59" s="2"/>
      <c r="T59" s="2"/>
      <c r="U59" s="2"/>
      <c r="V59" s="2"/>
      <c r="W59" s="2"/>
      <c r="X59" s="2"/>
      <c r="Y59" s="2"/>
      <c r="Z59" s="2"/>
      <c r="AA59" s="6"/>
      <c r="AB59" s="6"/>
      <c r="AC59" s="6"/>
      <c r="AD59" s="6"/>
      <c r="AE59" s="6"/>
      <c r="AF59" s="6">
        <f t="shared" si="3"/>
        <v>0</v>
      </c>
      <c r="AG59" s="6"/>
    </row>
    <row r="60" spans="1:34" x14ac:dyDescent="0.2">
      <c r="A60" s="6" t="s">
        <v>72</v>
      </c>
      <c r="B60" s="6">
        <v>2</v>
      </c>
      <c r="C60" s="6">
        <v>2</v>
      </c>
      <c r="D60" s="2">
        <v>4</v>
      </c>
      <c r="E60" s="6">
        <v>6</v>
      </c>
      <c r="F60" s="6">
        <v>8</v>
      </c>
      <c r="G60" s="2">
        <v>14</v>
      </c>
      <c r="H60" s="6">
        <v>2</v>
      </c>
      <c r="I60" s="6">
        <v>12</v>
      </c>
      <c r="J60" s="2">
        <v>14</v>
      </c>
      <c r="K60" s="6">
        <v>17</v>
      </c>
      <c r="L60" s="6">
        <v>14</v>
      </c>
      <c r="M60" s="2">
        <v>31</v>
      </c>
      <c r="N60" s="6"/>
      <c r="O60" s="6"/>
      <c r="P60" s="2"/>
      <c r="Q60" s="6"/>
      <c r="R60" s="6"/>
      <c r="S60" s="2"/>
      <c r="T60" s="6">
        <f t="shared" ref="T60:U67" si="39">B60+E60+H60+K60+N60+Q60</f>
        <v>27</v>
      </c>
      <c r="U60" s="6">
        <f t="shared" si="39"/>
        <v>36</v>
      </c>
      <c r="V60" s="6">
        <v>0</v>
      </c>
      <c r="W60" s="6">
        <v>0</v>
      </c>
      <c r="X60" s="6">
        <v>2</v>
      </c>
      <c r="Y60" s="6">
        <v>3</v>
      </c>
      <c r="Z60" s="6">
        <v>0</v>
      </c>
      <c r="AA60" s="6">
        <v>0</v>
      </c>
      <c r="AB60" s="9">
        <f t="shared" ref="AB60:AC67" si="40">SUM(V60+X60+Z60)</f>
        <v>2</v>
      </c>
      <c r="AC60" s="9">
        <f t="shared" si="40"/>
        <v>3</v>
      </c>
      <c r="AD60" s="6">
        <f t="shared" ref="AD60:AE68" si="41">T60+AB60</f>
        <v>29</v>
      </c>
      <c r="AE60" s="6">
        <f t="shared" si="41"/>
        <v>39</v>
      </c>
      <c r="AF60" s="6">
        <f t="shared" si="3"/>
        <v>68</v>
      </c>
      <c r="AG60" s="8">
        <f>AF60/30</f>
        <v>2.2666666666666666</v>
      </c>
    </row>
    <row r="61" spans="1:34" x14ac:dyDescent="0.2">
      <c r="A61" s="6" t="s">
        <v>73</v>
      </c>
      <c r="B61" s="6">
        <v>78</v>
      </c>
      <c r="C61" s="6">
        <v>151</v>
      </c>
      <c r="D61" s="2">
        <v>229</v>
      </c>
      <c r="E61" s="6">
        <v>114</v>
      </c>
      <c r="F61" s="6">
        <v>190</v>
      </c>
      <c r="G61" s="2">
        <v>304</v>
      </c>
      <c r="H61" s="6">
        <v>108</v>
      </c>
      <c r="I61" s="6">
        <v>170</v>
      </c>
      <c r="J61" s="2">
        <v>278</v>
      </c>
      <c r="K61" s="6">
        <v>266</v>
      </c>
      <c r="L61" s="6">
        <v>349</v>
      </c>
      <c r="M61" s="2">
        <v>615</v>
      </c>
      <c r="N61" s="6"/>
      <c r="O61" s="6"/>
      <c r="P61" s="2"/>
      <c r="Q61" s="6"/>
      <c r="R61" s="6"/>
      <c r="S61" s="2"/>
      <c r="T61" s="6">
        <f t="shared" si="39"/>
        <v>566</v>
      </c>
      <c r="U61" s="6">
        <f t="shared" si="39"/>
        <v>860</v>
      </c>
      <c r="V61" s="6">
        <v>0</v>
      </c>
      <c r="W61" s="6">
        <v>0</v>
      </c>
      <c r="X61" s="6">
        <v>10</v>
      </c>
      <c r="Y61" s="6">
        <v>10</v>
      </c>
      <c r="Z61" s="6">
        <v>2</v>
      </c>
      <c r="AA61" s="6">
        <v>5</v>
      </c>
      <c r="AB61" s="9">
        <f t="shared" si="40"/>
        <v>12</v>
      </c>
      <c r="AC61" s="9">
        <f t="shared" si="40"/>
        <v>15</v>
      </c>
      <c r="AD61" s="6">
        <f t="shared" si="41"/>
        <v>578</v>
      </c>
      <c r="AE61" s="6">
        <f t="shared" si="41"/>
        <v>875</v>
      </c>
      <c r="AF61" s="6">
        <f t="shared" si="3"/>
        <v>1453</v>
      </c>
      <c r="AG61" s="8">
        <f t="shared" ref="AG61:AG65" si="42">AF61/30</f>
        <v>48.43333333333333</v>
      </c>
    </row>
    <row r="62" spans="1:34" x14ac:dyDescent="0.2">
      <c r="A62" s="6" t="s">
        <v>74</v>
      </c>
      <c r="B62" s="6">
        <v>4</v>
      </c>
      <c r="C62" s="6">
        <v>16</v>
      </c>
      <c r="D62" s="2">
        <v>20</v>
      </c>
      <c r="E62" s="6">
        <v>10</v>
      </c>
      <c r="F62" s="6">
        <v>20</v>
      </c>
      <c r="G62" s="2">
        <v>30</v>
      </c>
      <c r="H62" s="6">
        <v>4</v>
      </c>
      <c r="I62" s="6">
        <v>19</v>
      </c>
      <c r="J62" s="2">
        <v>23</v>
      </c>
      <c r="K62" s="6">
        <v>33</v>
      </c>
      <c r="L62" s="6">
        <v>49</v>
      </c>
      <c r="M62" s="2">
        <v>82</v>
      </c>
      <c r="N62" s="6"/>
      <c r="O62" s="6"/>
      <c r="P62" s="2"/>
      <c r="Q62" s="6"/>
      <c r="R62" s="6"/>
      <c r="S62" s="2"/>
      <c r="T62" s="6">
        <f t="shared" si="39"/>
        <v>51</v>
      </c>
      <c r="U62" s="6">
        <f t="shared" si="39"/>
        <v>104</v>
      </c>
      <c r="V62" s="6">
        <v>0</v>
      </c>
      <c r="W62" s="6">
        <v>0</v>
      </c>
      <c r="X62" s="6">
        <v>15</v>
      </c>
      <c r="Y62" s="6">
        <v>18</v>
      </c>
      <c r="Z62" s="6">
        <v>5</v>
      </c>
      <c r="AA62" s="6">
        <v>12</v>
      </c>
      <c r="AB62" s="9">
        <f t="shared" si="40"/>
        <v>20</v>
      </c>
      <c r="AC62" s="9">
        <f t="shared" si="40"/>
        <v>30</v>
      </c>
      <c r="AD62" s="6">
        <f t="shared" si="41"/>
        <v>71</v>
      </c>
      <c r="AE62" s="6">
        <f t="shared" si="41"/>
        <v>134</v>
      </c>
      <c r="AF62" s="6">
        <f t="shared" si="3"/>
        <v>205</v>
      </c>
      <c r="AG62" s="8">
        <f t="shared" si="42"/>
        <v>6.833333333333333</v>
      </c>
    </row>
    <row r="63" spans="1:34" x14ac:dyDescent="0.2">
      <c r="A63" s="6" t="s">
        <v>75</v>
      </c>
      <c r="B63" s="6">
        <v>6</v>
      </c>
      <c r="C63" s="6">
        <v>9</v>
      </c>
      <c r="D63" s="2">
        <v>15</v>
      </c>
      <c r="E63" s="6">
        <v>12</v>
      </c>
      <c r="F63" s="6">
        <v>34</v>
      </c>
      <c r="G63" s="2">
        <v>46</v>
      </c>
      <c r="H63" s="6">
        <v>10</v>
      </c>
      <c r="I63" s="6">
        <v>15</v>
      </c>
      <c r="J63" s="2">
        <v>25</v>
      </c>
      <c r="K63" s="6">
        <v>21</v>
      </c>
      <c r="L63" s="6">
        <v>40</v>
      </c>
      <c r="M63" s="2">
        <v>61</v>
      </c>
      <c r="N63" s="6"/>
      <c r="O63" s="6"/>
      <c r="P63" s="2"/>
      <c r="Q63" s="6"/>
      <c r="R63" s="6"/>
      <c r="S63" s="2"/>
      <c r="T63" s="6">
        <f t="shared" si="39"/>
        <v>49</v>
      </c>
      <c r="U63" s="6">
        <f t="shared" si="39"/>
        <v>98</v>
      </c>
      <c r="V63" s="6">
        <v>0</v>
      </c>
      <c r="W63" s="6">
        <v>0</v>
      </c>
      <c r="X63" s="6">
        <v>14</v>
      </c>
      <c r="Y63" s="6">
        <v>20</v>
      </c>
      <c r="Z63" s="6">
        <v>4</v>
      </c>
      <c r="AA63" s="6">
        <v>6</v>
      </c>
      <c r="AB63" s="9">
        <f t="shared" si="40"/>
        <v>18</v>
      </c>
      <c r="AC63" s="9">
        <f t="shared" si="40"/>
        <v>26</v>
      </c>
      <c r="AD63" s="6">
        <f t="shared" si="41"/>
        <v>67</v>
      </c>
      <c r="AE63" s="6">
        <f t="shared" si="41"/>
        <v>124</v>
      </c>
      <c r="AF63" s="6">
        <f t="shared" si="3"/>
        <v>191</v>
      </c>
      <c r="AG63" s="8">
        <f t="shared" si="42"/>
        <v>6.3666666666666663</v>
      </c>
    </row>
    <row r="64" spans="1:34" x14ac:dyDescent="0.2">
      <c r="A64" s="6" t="s">
        <v>76</v>
      </c>
      <c r="B64" s="6">
        <v>1</v>
      </c>
      <c r="C64" s="6">
        <v>8</v>
      </c>
      <c r="D64" s="2">
        <v>9</v>
      </c>
      <c r="E64" s="6">
        <v>15</v>
      </c>
      <c r="F64" s="6">
        <v>11</v>
      </c>
      <c r="G64" s="2">
        <v>26</v>
      </c>
      <c r="H64" s="6"/>
      <c r="I64" s="6"/>
      <c r="J64" s="2"/>
      <c r="K64" s="6"/>
      <c r="L64" s="6"/>
      <c r="M64" s="2"/>
      <c r="N64" s="6"/>
      <c r="O64" s="6"/>
      <c r="P64" s="2"/>
      <c r="Q64" s="6"/>
      <c r="R64" s="6"/>
      <c r="S64" s="2"/>
      <c r="T64" s="6">
        <f t="shared" si="39"/>
        <v>16</v>
      </c>
      <c r="U64" s="6">
        <f t="shared" si="39"/>
        <v>19</v>
      </c>
      <c r="V64" s="6">
        <v>0</v>
      </c>
      <c r="W64" s="6">
        <v>0</v>
      </c>
      <c r="X64" s="6">
        <v>7</v>
      </c>
      <c r="Y64" s="6">
        <v>8</v>
      </c>
      <c r="Z64" s="6">
        <v>1</v>
      </c>
      <c r="AA64" s="6">
        <v>1</v>
      </c>
      <c r="AB64" s="9">
        <f t="shared" si="40"/>
        <v>8</v>
      </c>
      <c r="AC64" s="9">
        <f t="shared" si="40"/>
        <v>9</v>
      </c>
      <c r="AD64" s="6">
        <f t="shared" si="41"/>
        <v>24</v>
      </c>
      <c r="AE64" s="6">
        <f t="shared" si="41"/>
        <v>28</v>
      </c>
      <c r="AF64" s="6">
        <f t="shared" si="3"/>
        <v>52</v>
      </c>
      <c r="AG64" s="8">
        <f t="shared" si="42"/>
        <v>1.7333333333333334</v>
      </c>
    </row>
    <row r="65" spans="1:33" x14ac:dyDescent="0.2">
      <c r="A65" s="6" t="s">
        <v>77</v>
      </c>
      <c r="B65" s="6">
        <v>7</v>
      </c>
      <c r="C65" s="6">
        <v>16</v>
      </c>
      <c r="D65" s="2">
        <v>23</v>
      </c>
      <c r="E65" s="6">
        <v>12</v>
      </c>
      <c r="F65" s="6">
        <v>22</v>
      </c>
      <c r="G65" s="2">
        <v>34</v>
      </c>
      <c r="H65" s="6">
        <v>8</v>
      </c>
      <c r="I65" s="6">
        <v>19</v>
      </c>
      <c r="J65" s="2">
        <v>27</v>
      </c>
      <c r="K65" s="6">
        <v>33</v>
      </c>
      <c r="L65" s="6">
        <v>60</v>
      </c>
      <c r="M65" s="2">
        <v>93</v>
      </c>
      <c r="N65" s="6"/>
      <c r="O65" s="6"/>
      <c r="P65" s="2"/>
      <c r="Q65" s="6"/>
      <c r="R65" s="6"/>
      <c r="S65" s="2"/>
      <c r="T65" s="6">
        <f t="shared" si="39"/>
        <v>60</v>
      </c>
      <c r="U65" s="6">
        <f t="shared" si="39"/>
        <v>117</v>
      </c>
      <c r="V65" s="6">
        <v>6</v>
      </c>
      <c r="W65" s="6">
        <v>16</v>
      </c>
      <c r="X65" s="6">
        <v>5</v>
      </c>
      <c r="Y65" s="6">
        <v>18</v>
      </c>
      <c r="Z65" s="6">
        <v>7</v>
      </c>
      <c r="AA65" s="6">
        <v>8</v>
      </c>
      <c r="AB65" s="9">
        <f t="shared" si="40"/>
        <v>18</v>
      </c>
      <c r="AC65" s="9">
        <f t="shared" si="40"/>
        <v>42</v>
      </c>
      <c r="AD65" s="6">
        <f t="shared" si="41"/>
        <v>78</v>
      </c>
      <c r="AE65" s="6">
        <f t="shared" si="41"/>
        <v>159</v>
      </c>
      <c r="AF65" s="6">
        <f t="shared" si="3"/>
        <v>237</v>
      </c>
      <c r="AG65" s="8">
        <f t="shared" si="42"/>
        <v>7.9</v>
      </c>
    </row>
    <row r="66" spans="1:33" x14ac:dyDescent="0.2">
      <c r="A66" s="6" t="s">
        <v>78</v>
      </c>
      <c r="B66" s="6">
        <v>9</v>
      </c>
      <c r="C66" s="6">
        <v>14</v>
      </c>
      <c r="D66" s="2">
        <v>23</v>
      </c>
      <c r="E66" s="6">
        <v>18</v>
      </c>
      <c r="F66" s="6">
        <v>17</v>
      </c>
      <c r="G66" s="2">
        <v>35</v>
      </c>
      <c r="H66" s="6">
        <v>31</v>
      </c>
      <c r="I66" s="6">
        <v>28</v>
      </c>
      <c r="J66" s="2">
        <v>59</v>
      </c>
      <c r="K66" s="6">
        <v>46</v>
      </c>
      <c r="L66" s="6">
        <v>44</v>
      </c>
      <c r="M66" s="2">
        <v>90</v>
      </c>
      <c r="N66" s="6"/>
      <c r="O66" s="6"/>
      <c r="P66" s="2"/>
      <c r="Q66" s="6"/>
      <c r="R66" s="6"/>
      <c r="S66" s="2"/>
      <c r="T66" s="6">
        <f t="shared" si="39"/>
        <v>104</v>
      </c>
      <c r="U66" s="6">
        <f t="shared" si="39"/>
        <v>103</v>
      </c>
      <c r="V66" s="6">
        <v>0</v>
      </c>
      <c r="W66" s="6">
        <v>0</v>
      </c>
      <c r="X66" s="6">
        <v>7</v>
      </c>
      <c r="Y66" s="6">
        <v>5</v>
      </c>
      <c r="Z66" s="6">
        <v>5</v>
      </c>
      <c r="AA66" s="6">
        <v>2</v>
      </c>
      <c r="AB66" s="9">
        <f t="shared" si="40"/>
        <v>12</v>
      </c>
      <c r="AC66" s="9">
        <f t="shared" si="40"/>
        <v>7</v>
      </c>
      <c r="AD66" s="6">
        <f t="shared" si="41"/>
        <v>116</v>
      </c>
      <c r="AE66" s="6">
        <f t="shared" si="41"/>
        <v>110</v>
      </c>
      <c r="AF66" s="6">
        <f t="shared" si="3"/>
        <v>226</v>
      </c>
      <c r="AG66" s="8">
        <f>AF66/20</f>
        <v>11.3</v>
      </c>
    </row>
    <row r="67" spans="1:33" x14ac:dyDescent="0.2">
      <c r="A67" s="6" t="s">
        <v>79</v>
      </c>
      <c r="B67" s="6">
        <v>39</v>
      </c>
      <c r="C67" s="6">
        <v>49</v>
      </c>
      <c r="D67" s="2">
        <v>88</v>
      </c>
      <c r="E67" s="6">
        <v>65</v>
      </c>
      <c r="F67" s="6">
        <v>97</v>
      </c>
      <c r="G67" s="2">
        <v>162</v>
      </c>
      <c r="H67" s="6">
        <v>73</v>
      </c>
      <c r="I67" s="6">
        <v>95</v>
      </c>
      <c r="J67" s="2">
        <v>168</v>
      </c>
      <c r="K67" s="6">
        <v>143</v>
      </c>
      <c r="L67" s="6">
        <v>195</v>
      </c>
      <c r="M67" s="2">
        <v>338</v>
      </c>
      <c r="N67" s="6"/>
      <c r="O67" s="6"/>
      <c r="P67" s="2"/>
      <c r="Q67" s="6"/>
      <c r="R67" s="6"/>
      <c r="S67" s="2"/>
      <c r="T67" s="6">
        <f t="shared" si="39"/>
        <v>320</v>
      </c>
      <c r="U67" s="6">
        <f t="shared" si="39"/>
        <v>436</v>
      </c>
      <c r="V67" s="6">
        <v>0</v>
      </c>
      <c r="W67" s="6">
        <v>0</v>
      </c>
      <c r="X67" s="6">
        <v>9</v>
      </c>
      <c r="Y67" s="6">
        <v>7</v>
      </c>
      <c r="Z67" s="6">
        <v>2</v>
      </c>
      <c r="AA67" s="6">
        <v>1</v>
      </c>
      <c r="AB67" s="9">
        <f t="shared" si="40"/>
        <v>11</v>
      </c>
      <c r="AC67" s="9">
        <f t="shared" si="40"/>
        <v>8</v>
      </c>
      <c r="AD67" s="6">
        <f t="shared" si="41"/>
        <v>331</v>
      </c>
      <c r="AE67" s="6">
        <f t="shared" si="41"/>
        <v>444</v>
      </c>
      <c r="AF67" s="6">
        <f t="shared" si="3"/>
        <v>775</v>
      </c>
      <c r="AG67" s="8">
        <f>AF67/20</f>
        <v>38.75</v>
      </c>
    </row>
    <row r="68" spans="1:33" s="1" customFormat="1" x14ac:dyDescent="0.2">
      <c r="A68" s="2" t="s">
        <v>80</v>
      </c>
      <c r="B68" s="2">
        <f t="shared" ref="B68:M68" si="43">SUM(B60:B67)</f>
        <v>146</v>
      </c>
      <c r="C68" s="2">
        <f>SUM(C60:C67)</f>
        <v>265</v>
      </c>
      <c r="D68" s="2">
        <f t="shared" si="43"/>
        <v>411</v>
      </c>
      <c r="E68" s="2">
        <f t="shared" si="43"/>
        <v>252</v>
      </c>
      <c r="F68" s="2">
        <f>SUM(F60:F67)</f>
        <v>399</v>
      </c>
      <c r="G68" s="2">
        <f t="shared" si="43"/>
        <v>651</v>
      </c>
      <c r="H68" s="2">
        <f t="shared" si="43"/>
        <v>236</v>
      </c>
      <c r="I68" s="2">
        <f>SUM(I60:I67)</f>
        <v>358</v>
      </c>
      <c r="J68" s="2">
        <f t="shared" si="43"/>
        <v>594</v>
      </c>
      <c r="K68" s="2">
        <f t="shared" si="43"/>
        <v>559</v>
      </c>
      <c r="L68" s="2">
        <f>SUM(L60:L67)</f>
        <v>751</v>
      </c>
      <c r="M68" s="2">
        <f t="shared" si="43"/>
        <v>1310</v>
      </c>
      <c r="N68" s="2"/>
      <c r="O68" s="2"/>
      <c r="P68" s="2"/>
      <c r="Q68" s="2"/>
      <c r="R68" s="2"/>
      <c r="S68" s="2"/>
      <c r="T68" s="2">
        <f>SUM(T60:T67)</f>
        <v>1193</v>
      </c>
      <c r="U68" s="2">
        <f>SUM(U60:U67)</f>
        <v>1773</v>
      </c>
      <c r="V68" s="2">
        <f t="shared" ref="V68:AC68" si="44">SUM(V60:V67)</f>
        <v>6</v>
      </c>
      <c r="W68" s="2">
        <f t="shared" si="44"/>
        <v>16</v>
      </c>
      <c r="X68" s="2">
        <f t="shared" si="44"/>
        <v>69</v>
      </c>
      <c r="Y68" s="2">
        <f t="shared" si="44"/>
        <v>89</v>
      </c>
      <c r="Z68" s="2">
        <f t="shared" si="44"/>
        <v>26</v>
      </c>
      <c r="AA68" s="2">
        <f t="shared" si="44"/>
        <v>35</v>
      </c>
      <c r="AB68" s="2">
        <f t="shared" si="44"/>
        <v>101</v>
      </c>
      <c r="AC68" s="2">
        <f t="shared" si="44"/>
        <v>140</v>
      </c>
      <c r="AD68" s="6">
        <f t="shared" si="41"/>
        <v>1294</v>
      </c>
      <c r="AE68" s="6">
        <f t="shared" si="41"/>
        <v>1913</v>
      </c>
      <c r="AF68" s="6">
        <f t="shared" si="3"/>
        <v>3207</v>
      </c>
      <c r="AG68" s="12">
        <f>SUM(AG60:AG67)</f>
        <v>123.58333333333333</v>
      </c>
    </row>
    <row r="69" spans="1:33" x14ac:dyDescent="0.2">
      <c r="A69" s="6"/>
      <c r="B69" s="6"/>
      <c r="C69" s="6"/>
      <c r="D69" s="2"/>
      <c r="E69" s="6"/>
      <c r="F69" s="6"/>
      <c r="G69" s="2"/>
      <c r="H69" s="6"/>
      <c r="I69" s="6"/>
      <c r="J69" s="2"/>
      <c r="K69" s="6"/>
      <c r="L69" s="6"/>
      <c r="M69" s="2"/>
      <c r="N69" s="6"/>
      <c r="O69" s="6"/>
      <c r="P69" s="2"/>
      <c r="Q69" s="6"/>
      <c r="R69" s="6"/>
      <c r="S69" s="2"/>
      <c r="T69" s="2"/>
      <c r="U69" s="2"/>
      <c r="V69" s="2"/>
      <c r="W69" s="2"/>
      <c r="X69" s="2"/>
      <c r="Y69" s="2"/>
      <c r="Z69" s="2"/>
      <c r="AA69" s="6"/>
      <c r="AB69" s="6"/>
      <c r="AC69" s="6"/>
      <c r="AD69" s="6"/>
      <c r="AE69" s="6"/>
      <c r="AF69" s="6">
        <f t="shared" si="3"/>
        <v>0</v>
      </c>
      <c r="AG69" s="6"/>
    </row>
    <row r="70" spans="1:33" x14ac:dyDescent="0.2">
      <c r="A70" s="6" t="s">
        <v>81</v>
      </c>
      <c r="B70" s="6">
        <v>161</v>
      </c>
      <c r="C70" s="6">
        <v>214</v>
      </c>
      <c r="D70" s="2">
        <v>375</v>
      </c>
      <c r="E70" s="6">
        <v>114</v>
      </c>
      <c r="F70" s="6">
        <v>164</v>
      </c>
      <c r="G70" s="2">
        <v>278</v>
      </c>
      <c r="H70" s="6">
        <v>9</v>
      </c>
      <c r="I70" s="6">
        <v>20</v>
      </c>
      <c r="J70" s="2">
        <v>29</v>
      </c>
      <c r="K70" s="6">
        <v>2</v>
      </c>
      <c r="L70" s="6"/>
      <c r="M70" s="2">
        <v>2</v>
      </c>
      <c r="N70" s="6">
        <v>285</v>
      </c>
      <c r="O70" s="6">
        <v>284</v>
      </c>
      <c r="P70" s="2">
        <v>569</v>
      </c>
      <c r="Q70" s="6"/>
      <c r="R70" s="6"/>
      <c r="S70" s="2"/>
      <c r="T70" s="6">
        <f>B70+E70+H70+K70+N70+Q70</f>
        <v>571</v>
      </c>
      <c r="U70" s="6">
        <f>C70+F70+I70+L70+O70+R70</f>
        <v>682</v>
      </c>
      <c r="V70" s="6">
        <v>0</v>
      </c>
      <c r="W70" s="6">
        <v>0</v>
      </c>
      <c r="X70" s="6">
        <v>70</v>
      </c>
      <c r="Y70" s="2">
        <v>39</v>
      </c>
      <c r="Z70" s="6">
        <v>12</v>
      </c>
      <c r="AA70" s="6">
        <v>14</v>
      </c>
      <c r="AB70" s="6">
        <f t="shared" ref="AB70:AC70" si="45">SUM(V70+X70+Z70)</f>
        <v>82</v>
      </c>
      <c r="AC70" s="6">
        <f t="shared" si="45"/>
        <v>53</v>
      </c>
      <c r="AD70" s="6">
        <f t="shared" ref="AD70:AE71" si="46">T70+AB70</f>
        <v>653</v>
      </c>
      <c r="AE70" s="6">
        <f t="shared" si="46"/>
        <v>735</v>
      </c>
      <c r="AF70" s="6">
        <f t="shared" si="3"/>
        <v>1388</v>
      </c>
      <c r="AG70" s="8">
        <f>AF70/30</f>
        <v>46.266666666666666</v>
      </c>
    </row>
    <row r="71" spans="1:33" s="1" customFormat="1" x14ac:dyDescent="0.2">
      <c r="A71" s="2" t="s">
        <v>82</v>
      </c>
      <c r="B71" s="2">
        <f t="shared" ref="B71:P71" si="47">SUM(B70)</f>
        <v>161</v>
      </c>
      <c r="C71" s="2">
        <f>SUM(C70)</f>
        <v>214</v>
      </c>
      <c r="D71" s="2">
        <f t="shared" si="47"/>
        <v>375</v>
      </c>
      <c r="E71" s="2">
        <f t="shared" si="47"/>
        <v>114</v>
      </c>
      <c r="F71" s="2">
        <f>SUM(F70)</f>
        <v>164</v>
      </c>
      <c r="G71" s="2">
        <f t="shared" si="47"/>
        <v>278</v>
      </c>
      <c r="H71" s="2">
        <f t="shared" si="47"/>
        <v>9</v>
      </c>
      <c r="I71" s="2">
        <f>SUM(I70)</f>
        <v>20</v>
      </c>
      <c r="J71" s="2">
        <f t="shared" si="47"/>
        <v>29</v>
      </c>
      <c r="K71" s="2">
        <f t="shared" si="47"/>
        <v>2</v>
      </c>
      <c r="L71" s="2">
        <f>SUM(L70)</f>
        <v>0</v>
      </c>
      <c r="M71" s="2">
        <f t="shared" si="47"/>
        <v>2</v>
      </c>
      <c r="N71" s="2">
        <f t="shared" si="47"/>
        <v>285</v>
      </c>
      <c r="O71" s="2">
        <f>SUM(O70)</f>
        <v>284</v>
      </c>
      <c r="P71" s="2">
        <f t="shared" si="47"/>
        <v>569</v>
      </c>
      <c r="Q71" s="2"/>
      <c r="R71" s="2"/>
      <c r="S71" s="2"/>
      <c r="T71" s="2">
        <f>B71+E71+H71+K71+N71+Q71</f>
        <v>571</v>
      </c>
      <c r="U71" s="2">
        <f>C71+F71+I71+L71+O71+R71</f>
        <v>682</v>
      </c>
      <c r="V71" s="2">
        <f>SUM(V70)</f>
        <v>0</v>
      </c>
      <c r="W71" s="2">
        <f t="shared" ref="W71:AC71" si="48">SUM(W70)</f>
        <v>0</v>
      </c>
      <c r="X71" s="2">
        <f t="shared" si="48"/>
        <v>70</v>
      </c>
      <c r="Y71" s="2">
        <f t="shared" si="48"/>
        <v>39</v>
      </c>
      <c r="Z71" s="2">
        <f t="shared" si="48"/>
        <v>12</v>
      </c>
      <c r="AA71" s="2">
        <f t="shared" si="48"/>
        <v>14</v>
      </c>
      <c r="AB71" s="2">
        <f t="shared" si="48"/>
        <v>82</v>
      </c>
      <c r="AC71" s="2">
        <f t="shared" si="48"/>
        <v>53</v>
      </c>
      <c r="AD71" s="6">
        <f t="shared" si="46"/>
        <v>653</v>
      </c>
      <c r="AE71" s="6">
        <f t="shared" si="46"/>
        <v>735</v>
      </c>
      <c r="AF71" s="6">
        <f t="shared" si="3"/>
        <v>1388</v>
      </c>
      <c r="AG71" s="8">
        <f>AF71/30</f>
        <v>46.266666666666666</v>
      </c>
    </row>
    <row r="72" spans="1:33" x14ac:dyDescent="0.2">
      <c r="A72" s="6"/>
      <c r="B72" s="6"/>
      <c r="C72" s="6"/>
      <c r="D72" s="2"/>
      <c r="E72" s="6"/>
      <c r="F72" s="6"/>
      <c r="G72" s="2"/>
      <c r="H72" s="6"/>
      <c r="I72" s="6"/>
      <c r="J72" s="2"/>
      <c r="K72" s="6"/>
      <c r="L72" s="6"/>
      <c r="M72" s="2"/>
      <c r="N72" s="6"/>
      <c r="O72" s="6"/>
      <c r="P72" s="2"/>
      <c r="Q72" s="6"/>
      <c r="R72" s="6"/>
      <c r="S72" s="2"/>
      <c r="T72" s="2"/>
      <c r="U72" s="2"/>
      <c r="V72" s="2"/>
      <c r="W72" s="2"/>
      <c r="X72" s="2"/>
      <c r="Y72" s="2"/>
      <c r="Z72" s="2"/>
      <c r="AA72" s="6"/>
      <c r="AB72" s="6"/>
      <c r="AC72" s="6"/>
      <c r="AD72" s="6"/>
      <c r="AE72" s="6"/>
      <c r="AF72" s="6">
        <f t="shared" si="3"/>
        <v>0</v>
      </c>
      <c r="AG72" s="6"/>
    </row>
    <row r="73" spans="1:33" x14ac:dyDescent="0.2">
      <c r="A73" s="6" t="s">
        <v>83</v>
      </c>
      <c r="B73" s="6">
        <v>120</v>
      </c>
      <c r="C73" s="6">
        <v>70</v>
      </c>
      <c r="D73" s="2">
        <v>190</v>
      </c>
      <c r="E73" s="6">
        <v>96</v>
      </c>
      <c r="F73" s="6">
        <v>73</v>
      </c>
      <c r="G73" s="2">
        <v>169</v>
      </c>
      <c r="H73" s="6">
        <v>88</v>
      </c>
      <c r="I73" s="6">
        <v>70</v>
      </c>
      <c r="J73" s="2">
        <v>158</v>
      </c>
      <c r="K73" s="6">
        <v>85</v>
      </c>
      <c r="L73" s="6">
        <v>71</v>
      </c>
      <c r="M73" s="2">
        <v>156</v>
      </c>
      <c r="N73" s="6">
        <v>94</v>
      </c>
      <c r="O73" s="6">
        <v>105</v>
      </c>
      <c r="P73" s="2">
        <v>199</v>
      </c>
      <c r="Q73" s="6"/>
      <c r="R73" s="6"/>
      <c r="S73" s="2"/>
      <c r="T73" s="6">
        <f>B73+E73+H73+K73+N73+Q73</f>
        <v>483</v>
      </c>
      <c r="U73" s="6">
        <f>C73+F73+I73+L73+O73+R73</f>
        <v>389</v>
      </c>
      <c r="V73" s="6">
        <v>0</v>
      </c>
      <c r="W73" s="6">
        <v>0</v>
      </c>
      <c r="X73" s="6">
        <v>17</v>
      </c>
      <c r="Y73" s="6">
        <v>10</v>
      </c>
      <c r="Z73" s="6">
        <v>8</v>
      </c>
      <c r="AA73" s="6">
        <v>2</v>
      </c>
      <c r="AB73" s="6">
        <f t="shared" ref="AB73:AC73" si="49">SUM(V73+X73+Z73)</f>
        <v>25</v>
      </c>
      <c r="AC73" s="6">
        <f t="shared" si="49"/>
        <v>12</v>
      </c>
      <c r="AD73" s="6">
        <f t="shared" ref="AD73:AE74" si="50">T73+AB73</f>
        <v>508</v>
      </c>
      <c r="AE73" s="6">
        <f t="shared" si="50"/>
        <v>401</v>
      </c>
      <c r="AF73" s="6">
        <f t="shared" ref="AF73:AF107" si="51">SUM(AD73:AE73)</f>
        <v>909</v>
      </c>
      <c r="AG73" s="8">
        <f>AF73/15</f>
        <v>60.6</v>
      </c>
    </row>
    <row r="74" spans="1:33" s="1" customFormat="1" x14ac:dyDescent="0.2">
      <c r="A74" s="2" t="s">
        <v>84</v>
      </c>
      <c r="B74" s="2">
        <f t="shared" ref="B74:P74" si="52">SUM(B73)</f>
        <v>120</v>
      </c>
      <c r="C74" s="2">
        <f>SUM(C73)</f>
        <v>70</v>
      </c>
      <c r="D74" s="2">
        <f t="shared" si="52"/>
        <v>190</v>
      </c>
      <c r="E74" s="2">
        <f t="shared" si="52"/>
        <v>96</v>
      </c>
      <c r="F74" s="2">
        <f>SUM(F73)</f>
        <v>73</v>
      </c>
      <c r="G74" s="2">
        <f t="shared" si="52"/>
        <v>169</v>
      </c>
      <c r="H74" s="2">
        <f t="shared" si="52"/>
        <v>88</v>
      </c>
      <c r="I74" s="2">
        <f>SUM(I73)</f>
        <v>70</v>
      </c>
      <c r="J74" s="2">
        <f t="shared" si="52"/>
        <v>158</v>
      </c>
      <c r="K74" s="2">
        <f t="shared" si="52"/>
        <v>85</v>
      </c>
      <c r="L74" s="2">
        <f>SUM(L73)</f>
        <v>71</v>
      </c>
      <c r="M74" s="2">
        <f t="shared" si="52"/>
        <v>156</v>
      </c>
      <c r="N74" s="2">
        <f t="shared" si="52"/>
        <v>94</v>
      </c>
      <c r="O74" s="2">
        <f>SUM(O73)</f>
        <v>105</v>
      </c>
      <c r="P74" s="2">
        <f t="shared" si="52"/>
        <v>199</v>
      </c>
      <c r="Q74" s="2"/>
      <c r="R74" s="2"/>
      <c r="S74" s="2"/>
      <c r="T74" s="2">
        <f>B74+E74+H74+K74+N74+Q74</f>
        <v>483</v>
      </c>
      <c r="U74" s="2">
        <f>C74+F74+I74+L74+O74+R74</f>
        <v>389</v>
      </c>
      <c r="V74" s="2">
        <f>SUM(V73)</f>
        <v>0</v>
      </c>
      <c r="W74" s="2">
        <f t="shared" ref="W74:AC74" si="53">SUM(W73)</f>
        <v>0</v>
      </c>
      <c r="X74" s="2">
        <f t="shared" si="53"/>
        <v>17</v>
      </c>
      <c r="Y74" s="2">
        <f t="shared" si="53"/>
        <v>10</v>
      </c>
      <c r="Z74" s="2">
        <f t="shared" si="53"/>
        <v>8</v>
      </c>
      <c r="AA74" s="2">
        <f t="shared" si="53"/>
        <v>2</v>
      </c>
      <c r="AB74" s="2">
        <f t="shared" si="53"/>
        <v>25</v>
      </c>
      <c r="AC74" s="2">
        <f t="shared" si="53"/>
        <v>12</v>
      </c>
      <c r="AD74" s="6">
        <f t="shared" si="50"/>
        <v>508</v>
      </c>
      <c r="AE74" s="6">
        <f t="shared" si="50"/>
        <v>401</v>
      </c>
      <c r="AF74" s="6">
        <f t="shared" si="51"/>
        <v>909</v>
      </c>
      <c r="AG74" s="8">
        <f>AF74/15</f>
        <v>60.6</v>
      </c>
    </row>
    <row r="75" spans="1:33" x14ac:dyDescent="0.2">
      <c r="A75" s="6"/>
      <c r="B75" s="6"/>
      <c r="C75" s="6"/>
      <c r="D75" s="2"/>
      <c r="E75" s="6"/>
      <c r="F75" s="6"/>
      <c r="G75" s="2"/>
      <c r="H75" s="6"/>
      <c r="I75" s="6"/>
      <c r="J75" s="2"/>
      <c r="K75" s="6"/>
      <c r="L75" s="6"/>
      <c r="M75" s="2"/>
      <c r="N75" s="6"/>
      <c r="O75" s="6"/>
      <c r="P75" s="2"/>
      <c r="Q75" s="6"/>
      <c r="R75" s="6"/>
      <c r="S75" s="2"/>
      <c r="T75" s="2"/>
      <c r="U75" s="2"/>
      <c r="V75" s="2"/>
      <c r="W75" s="2"/>
      <c r="X75" s="2"/>
      <c r="Y75" s="2"/>
      <c r="Z75" s="2"/>
      <c r="AA75" s="6"/>
      <c r="AB75" s="6"/>
      <c r="AC75" s="6"/>
      <c r="AD75" s="6"/>
      <c r="AE75" s="6"/>
      <c r="AF75" s="6">
        <f t="shared" si="51"/>
        <v>0</v>
      </c>
      <c r="AG75" s="6"/>
    </row>
    <row r="76" spans="1:33" x14ac:dyDescent="0.2">
      <c r="A76" s="6" t="s">
        <v>85</v>
      </c>
      <c r="B76" s="6">
        <v>115</v>
      </c>
      <c r="C76" s="6">
        <v>166</v>
      </c>
      <c r="D76" s="2">
        <v>281</v>
      </c>
      <c r="E76" s="6">
        <v>126</v>
      </c>
      <c r="F76" s="6">
        <v>131</v>
      </c>
      <c r="G76" s="2">
        <v>257</v>
      </c>
      <c r="H76" s="6">
        <v>114</v>
      </c>
      <c r="I76" s="6">
        <v>132</v>
      </c>
      <c r="J76" s="2">
        <v>246</v>
      </c>
      <c r="K76" s="6">
        <v>163</v>
      </c>
      <c r="L76" s="6">
        <v>146</v>
      </c>
      <c r="M76" s="2">
        <v>309</v>
      </c>
      <c r="N76" s="6"/>
      <c r="O76" s="6"/>
      <c r="P76" s="2"/>
      <c r="Q76" s="6"/>
      <c r="R76" s="6"/>
      <c r="S76" s="2"/>
      <c r="T76" s="6">
        <f t="shared" ref="T76:U83" si="54">B76+E76+H76+K76+N76+Q76</f>
        <v>518</v>
      </c>
      <c r="U76" s="6">
        <f t="shared" si="54"/>
        <v>575</v>
      </c>
      <c r="V76" s="6">
        <v>0</v>
      </c>
      <c r="W76" s="6">
        <v>0</v>
      </c>
      <c r="X76" s="6">
        <v>4</v>
      </c>
      <c r="Y76" s="6">
        <v>3</v>
      </c>
      <c r="Z76" s="6">
        <v>1</v>
      </c>
      <c r="AA76" s="6">
        <v>3</v>
      </c>
      <c r="AB76" s="9">
        <f t="shared" ref="AB76:AC85" si="55">SUM(V76+X76+Z76)</f>
        <v>5</v>
      </c>
      <c r="AC76" s="9">
        <f t="shared" si="55"/>
        <v>6</v>
      </c>
      <c r="AD76" s="6">
        <f t="shared" ref="AD76:AE85" si="56">T76+AB76</f>
        <v>523</v>
      </c>
      <c r="AE76" s="6">
        <f t="shared" si="56"/>
        <v>581</v>
      </c>
      <c r="AF76" s="6">
        <f t="shared" si="51"/>
        <v>1104</v>
      </c>
      <c r="AG76" s="8">
        <f>AF76/20</f>
        <v>55.2</v>
      </c>
    </row>
    <row r="77" spans="1:33" x14ac:dyDescent="0.2">
      <c r="A77" s="6" t="s">
        <v>86</v>
      </c>
      <c r="B77" s="6">
        <v>34</v>
      </c>
      <c r="C77" s="6">
        <v>74</v>
      </c>
      <c r="D77" s="2">
        <v>108</v>
      </c>
      <c r="E77" s="6">
        <v>37</v>
      </c>
      <c r="F77" s="6">
        <v>50</v>
      </c>
      <c r="G77" s="2">
        <v>87</v>
      </c>
      <c r="H77" s="6">
        <v>1</v>
      </c>
      <c r="I77" s="6">
        <v>1</v>
      </c>
      <c r="J77" s="2">
        <v>2</v>
      </c>
      <c r="K77" s="6">
        <v>55</v>
      </c>
      <c r="L77" s="6">
        <v>41</v>
      </c>
      <c r="M77" s="2">
        <v>96</v>
      </c>
      <c r="N77" s="6"/>
      <c r="O77" s="6"/>
      <c r="P77" s="2"/>
      <c r="Q77" s="6"/>
      <c r="R77" s="6"/>
      <c r="S77" s="2"/>
      <c r="T77" s="6">
        <f t="shared" si="54"/>
        <v>127</v>
      </c>
      <c r="U77" s="6">
        <f t="shared" si="54"/>
        <v>166</v>
      </c>
      <c r="V77" s="6">
        <v>0</v>
      </c>
      <c r="W77" s="6">
        <v>0</v>
      </c>
      <c r="X77" s="6">
        <v>2</v>
      </c>
      <c r="Y77" s="6">
        <v>2</v>
      </c>
      <c r="Z77" s="6">
        <v>4</v>
      </c>
      <c r="AA77" s="6">
        <v>3</v>
      </c>
      <c r="AB77" s="9">
        <f t="shared" si="55"/>
        <v>6</v>
      </c>
      <c r="AC77" s="9">
        <f t="shared" si="55"/>
        <v>5</v>
      </c>
      <c r="AD77" s="6">
        <f t="shared" si="56"/>
        <v>133</v>
      </c>
      <c r="AE77" s="6">
        <f t="shared" si="56"/>
        <v>171</v>
      </c>
      <c r="AF77" s="6">
        <f t="shared" si="51"/>
        <v>304</v>
      </c>
      <c r="AG77" s="8">
        <f t="shared" ref="AG77:AG85" si="57">AF77/20</f>
        <v>15.2</v>
      </c>
    </row>
    <row r="78" spans="1:33" x14ac:dyDescent="0.2">
      <c r="A78" s="6" t="s">
        <v>87</v>
      </c>
      <c r="B78" s="6">
        <v>146</v>
      </c>
      <c r="C78" s="6">
        <v>162</v>
      </c>
      <c r="D78" s="2">
        <v>308</v>
      </c>
      <c r="E78" s="6">
        <v>91</v>
      </c>
      <c r="F78" s="6">
        <v>106</v>
      </c>
      <c r="G78" s="2">
        <v>197</v>
      </c>
      <c r="H78" s="6">
        <v>75</v>
      </c>
      <c r="I78" s="6">
        <v>84</v>
      </c>
      <c r="J78" s="2">
        <v>159</v>
      </c>
      <c r="K78" s="6">
        <v>164</v>
      </c>
      <c r="L78" s="6">
        <v>181</v>
      </c>
      <c r="M78" s="2">
        <v>345</v>
      </c>
      <c r="N78" s="6"/>
      <c r="O78" s="6"/>
      <c r="P78" s="2"/>
      <c r="Q78" s="6"/>
      <c r="R78" s="6"/>
      <c r="S78" s="2"/>
      <c r="T78" s="6">
        <f t="shared" si="54"/>
        <v>476</v>
      </c>
      <c r="U78" s="6">
        <f t="shared" si="54"/>
        <v>533</v>
      </c>
      <c r="V78" s="6">
        <v>0</v>
      </c>
      <c r="W78" s="6">
        <v>0</v>
      </c>
      <c r="X78" s="6">
        <v>9</v>
      </c>
      <c r="Y78" s="6">
        <v>8</v>
      </c>
      <c r="Z78" s="6">
        <v>10</v>
      </c>
      <c r="AA78" s="6">
        <v>2</v>
      </c>
      <c r="AB78" s="9">
        <f t="shared" si="55"/>
        <v>19</v>
      </c>
      <c r="AC78" s="9">
        <f t="shared" si="55"/>
        <v>10</v>
      </c>
      <c r="AD78" s="6">
        <f t="shared" si="56"/>
        <v>495</v>
      </c>
      <c r="AE78" s="6">
        <f t="shared" si="56"/>
        <v>543</v>
      </c>
      <c r="AF78" s="6">
        <f t="shared" si="51"/>
        <v>1038</v>
      </c>
      <c r="AG78" s="8">
        <f t="shared" si="57"/>
        <v>51.9</v>
      </c>
    </row>
    <row r="79" spans="1:33" x14ac:dyDescent="0.2">
      <c r="A79" s="6" t="s">
        <v>88</v>
      </c>
      <c r="B79" s="6">
        <v>73</v>
      </c>
      <c r="C79" s="6">
        <v>39</v>
      </c>
      <c r="D79" s="2">
        <v>112</v>
      </c>
      <c r="E79" s="6">
        <v>77</v>
      </c>
      <c r="F79" s="6">
        <v>51</v>
      </c>
      <c r="G79" s="2">
        <v>128</v>
      </c>
      <c r="H79" s="6">
        <v>41</v>
      </c>
      <c r="I79" s="6">
        <v>25</v>
      </c>
      <c r="J79" s="2">
        <v>66</v>
      </c>
      <c r="K79" s="6">
        <v>88</v>
      </c>
      <c r="L79" s="6">
        <v>31</v>
      </c>
      <c r="M79" s="2">
        <v>119</v>
      </c>
      <c r="N79" s="6"/>
      <c r="O79" s="6"/>
      <c r="P79" s="2"/>
      <c r="Q79" s="6"/>
      <c r="R79" s="6"/>
      <c r="S79" s="2"/>
      <c r="T79" s="6">
        <f t="shared" si="54"/>
        <v>279</v>
      </c>
      <c r="U79" s="6">
        <f t="shared" si="54"/>
        <v>146</v>
      </c>
      <c r="V79" s="6">
        <v>0</v>
      </c>
      <c r="W79" s="6">
        <v>0</v>
      </c>
      <c r="X79" s="6">
        <v>5</v>
      </c>
      <c r="Y79" s="6">
        <v>3</v>
      </c>
      <c r="Z79" s="6">
        <v>3</v>
      </c>
      <c r="AA79" s="6">
        <v>0</v>
      </c>
      <c r="AB79" s="9">
        <f t="shared" si="55"/>
        <v>8</v>
      </c>
      <c r="AC79" s="9">
        <f t="shared" si="55"/>
        <v>3</v>
      </c>
      <c r="AD79" s="6">
        <f t="shared" si="56"/>
        <v>287</v>
      </c>
      <c r="AE79" s="6">
        <f t="shared" si="56"/>
        <v>149</v>
      </c>
      <c r="AF79" s="6">
        <f t="shared" si="51"/>
        <v>436</v>
      </c>
      <c r="AG79" s="8">
        <f t="shared" si="57"/>
        <v>21.8</v>
      </c>
    </row>
    <row r="80" spans="1:33" x14ac:dyDescent="0.2">
      <c r="A80" s="6" t="s">
        <v>89</v>
      </c>
      <c r="B80" s="6">
        <v>69</v>
      </c>
      <c r="C80" s="6">
        <v>14</v>
      </c>
      <c r="D80" s="2">
        <v>83</v>
      </c>
      <c r="E80" s="6">
        <v>56</v>
      </c>
      <c r="F80" s="6">
        <v>20</v>
      </c>
      <c r="G80" s="2">
        <v>76</v>
      </c>
      <c r="H80" s="6">
        <v>36</v>
      </c>
      <c r="I80" s="6">
        <v>24</v>
      </c>
      <c r="J80" s="2">
        <v>60</v>
      </c>
      <c r="K80" s="6">
        <v>70</v>
      </c>
      <c r="L80" s="6">
        <v>25</v>
      </c>
      <c r="M80" s="2">
        <v>95</v>
      </c>
      <c r="N80" s="6"/>
      <c r="O80" s="6"/>
      <c r="P80" s="2"/>
      <c r="Q80" s="6"/>
      <c r="R80" s="6"/>
      <c r="S80" s="2"/>
      <c r="T80" s="6">
        <f t="shared" si="54"/>
        <v>231</v>
      </c>
      <c r="U80" s="6">
        <f t="shared" si="54"/>
        <v>83</v>
      </c>
      <c r="V80" s="6">
        <v>0</v>
      </c>
      <c r="W80" s="6">
        <v>0</v>
      </c>
      <c r="X80" s="6">
        <v>10</v>
      </c>
      <c r="Y80" s="6">
        <v>8</v>
      </c>
      <c r="Z80" s="6">
        <v>5</v>
      </c>
      <c r="AA80" s="6">
        <v>1</v>
      </c>
      <c r="AB80" s="9">
        <f t="shared" si="55"/>
        <v>15</v>
      </c>
      <c r="AC80" s="9">
        <f t="shared" si="55"/>
        <v>9</v>
      </c>
      <c r="AD80" s="6">
        <f t="shared" si="56"/>
        <v>246</v>
      </c>
      <c r="AE80" s="6">
        <f t="shared" si="56"/>
        <v>92</v>
      </c>
      <c r="AF80" s="6">
        <f t="shared" si="51"/>
        <v>338</v>
      </c>
      <c r="AG80" s="8">
        <f t="shared" si="57"/>
        <v>16.899999999999999</v>
      </c>
    </row>
    <row r="81" spans="1:33" x14ac:dyDescent="0.2">
      <c r="A81" s="6" t="s">
        <v>90</v>
      </c>
      <c r="B81" s="6">
        <v>143</v>
      </c>
      <c r="C81" s="6">
        <v>179</v>
      </c>
      <c r="D81" s="2">
        <v>322</v>
      </c>
      <c r="E81" s="6">
        <v>108</v>
      </c>
      <c r="F81" s="6">
        <v>146</v>
      </c>
      <c r="G81" s="2">
        <v>254</v>
      </c>
      <c r="H81" s="6">
        <v>116</v>
      </c>
      <c r="I81" s="6">
        <v>142</v>
      </c>
      <c r="J81" s="2">
        <v>258</v>
      </c>
      <c r="K81" s="6">
        <v>251</v>
      </c>
      <c r="L81" s="6">
        <v>278</v>
      </c>
      <c r="M81" s="2">
        <v>529</v>
      </c>
      <c r="N81" s="6"/>
      <c r="O81" s="6"/>
      <c r="P81" s="2"/>
      <c r="Q81" s="6"/>
      <c r="R81" s="6"/>
      <c r="S81" s="2"/>
      <c r="T81" s="6">
        <f t="shared" si="54"/>
        <v>618</v>
      </c>
      <c r="U81" s="6">
        <f t="shared" si="54"/>
        <v>745</v>
      </c>
      <c r="V81" s="6">
        <v>0</v>
      </c>
      <c r="W81" s="6">
        <v>0</v>
      </c>
      <c r="X81" s="6">
        <v>3</v>
      </c>
      <c r="Y81" s="6">
        <v>5</v>
      </c>
      <c r="Z81" s="6">
        <v>7</v>
      </c>
      <c r="AA81" s="6">
        <v>4</v>
      </c>
      <c r="AB81" s="9">
        <f t="shared" si="55"/>
        <v>10</v>
      </c>
      <c r="AC81" s="9">
        <f t="shared" si="55"/>
        <v>9</v>
      </c>
      <c r="AD81" s="6">
        <f t="shared" si="56"/>
        <v>628</v>
      </c>
      <c r="AE81" s="6">
        <f t="shared" si="56"/>
        <v>754</v>
      </c>
      <c r="AF81" s="6">
        <f t="shared" si="51"/>
        <v>1382</v>
      </c>
      <c r="AG81" s="8">
        <f t="shared" si="57"/>
        <v>69.099999999999994</v>
      </c>
    </row>
    <row r="82" spans="1:33" x14ac:dyDescent="0.2">
      <c r="A82" s="6" t="s">
        <v>91</v>
      </c>
      <c r="B82" s="6">
        <v>78</v>
      </c>
      <c r="C82" s="6">
        <v>18</v>
      </c>
      <c r="D82" s="2">
        <v>96</v>
      </c>
      <c r="E82" s="6">
        <v>106</v>
      </c>
      <c r="F82" s="6">
        <v>32</v>
      </c>
      <c r="G82" s="2">
        <v>138</v>
      </c>
      <c r="H82" s="6">
        <v>59</v>
      </c>
      <c r="I82" s="6">
        <v>16</v>
      </c>
      <c r="J82" s="2">
        <v>75</v>
      </c>
      <c r="K82" s="6">
        <v>84</v>
      </c>
      <c r="L82" s="6">
        <v>29</v>
      </c>
      <c r="M82" s="2">
        <v>113</v>
      </c>
      <c r="N82" s="6"/>
      <c r="O82" s="6"/>
      <c r="P82" s="2"/>
      <c r="Q82" s="6"/>
      <c r="R82" s="6"/>
      <c r="S82" s="2"/>
      <c r="T82" s="6">
        <f t="shared" si="54"/>
        <v>327</v>
      </c>
      <c r="U82" s="6">
        <f t="shared" si="54"/>
        <v>95</v>
      </c>
      <c r="V82" s="6">
        <v>0</v>
      </c>
      <c r="W82" s="6">
        <v>0</v>
      </c>
      <c r="X82" s="6">
        <v>14</v>
      </c>
      <c r="Y82" s="6">
        <v>4</v>
      </c>
      <c r="Z82" s="6">
        <v>6</v>
      </c>
      <c r="AA82" s="6">
        <v>1</v>
      </c>
      <c r="AB82" s="9">
        <f t="shared" si="55"/>
        <v>20</v>
      </c>
      <c r="AC82" s="9">
        <f t="shared" si="55"/>
        <v>5</v>
      </c>
      <c r="AD82" s="6">
        <f t="shared" si="56"/>
        <v>347</v>
      </c>
      <c r="AE82" s="6">
        <f t="shared" si="56"/>
        <v>100</v>
      </c>
      <c r="AF82" s="6">
        <f t="shared" si="51"/>
        <v>447</v>
      </c>
      <c r="AG82" s="8">
        <f t="shared" si="57"/>
        <v>22.35</v>
      </c>
    </row>
    <row r="83" spans="1:33" x14ac:dyDescent="0.2">
      <c r="A83" s="6" t="s">
        <v>92</v>
      </c>
      <c r="B83" s="6">
        <v>39</v>
      </c>
      <c r="C83" s="6">
        <v>64</v>
      </c>
      <c r="D83" s="2">
        <v>103</v>
      </c>
      <c r="E83" s="6">
        <v>52</v>
      </c>
      <c r="F83" s="6">
        <v>41</v>
      </c>
      <c r="G83" s="2">
        <v>93</v>
      </c>
      <c r="H83" s="6">
        <v>30</v>
      </c>
      <c r="I83" s="6">
        <v>37</v>
      </c>
      <c r="J83" s="2">
        <v>67</v>
      </c>
      <c r="K83" s="6">
        <v>75</v>
      </c>
      <c r="L83" s="6">
        <v>83</v>
      </c>
      <c r="M83" s="2">
        <v>158</v>
      </c>
      <c r="N83" s="6"/>
      <c r="O83" s="6"/>
      <c r="P83" s="2"/>
      <c r="Q83" s="6"/>
      <c r="R83" s="6"/>
      <c r="S83" s="2"/>
      <c r="T83" s="6">
        <f t="shared" si="54"/>
        <v>196</v>
      </c>
      <c r="U83" s="6">
        <f t="shared" si="54"/>
        <v>225</v>
      </c>
      <c r="V83" s="6">
        <v>0</v>
      </c>
      <c r="W83" s="6">
        <v>0</v>
      </c>
      <c r="X83" s="6">
        <v>6</v>
      </c>
      <c r="Y83" s="6">
        <v>6</v>
      </c>
      <c r="Z83" s="6">
        <v>5</v>
      </c>
      <c r="AA83" s="6">
        <v>4</v>
      </c>
      <c r="AB83" s="9">
        <f t="shared" si="55"/>
        <v>11</v>
      </c>
      <c r="AC83" s="9">
        <f t="shared" si="55"/>
        <v>10</v>
      </c>
      <c r="AD83" s="6">
        <f t="shared" si="56"/>
        <v>207</v>
      </c>
      <c r="AE83" s="6">
        <f t="shared" si="56"/>
        <v>235</v>
      </c>
      <c r="AF83" s="6">
        <f t="shared" si="51"/>
        <v>442</v>
      </c>
      <c r="AG83" s="8">
        <f t="shared" si="57"/>
        <v>22.1</v>
      </c>
    </row>
    <row r="84" spans="1:33" x14ac:dyDescent="0.2">
      <c r="A84" s="6" t="s">
        <v>93</v>
      </c>
      <c r="B84" s="6"/>
      <c r="C84" s="6"/>
      <c r="D84" s="2"/>
      <c r="E84" s="6"/>
      <c r="F84" s="6"/>
      <c r="G84" s="2"/>
      <c r="H84" s="6"/>
      <c r="I84" s="6"/>
      <c r="J84" s="2"/>
      <c r="K84" s="6"/>
      <c r="L84" s="6"/>
      <c r="M84" s="2"/>
      <c r="N84" s="6"/>
      <c r="O84" s="6"/>
      <c r="P84" s="2"/>
      <c r="Q84" s="6"/>
      <c r="R84" s="6"/>
      <c r="S84" s="2"/>
      <c r="T84" s="6"/>
      <c r="U84" s="6"/>
      <c r="V84" s="6">
        <v>0</v>
      </c>
      <c r="W84" s="6">
        <v>2</v>
      </c>
      <c r="X84" s="6">
        <v>0</v>
      </c>
      <c r="Y84" s="6">
        <v>0</v>
      </c>
      <c r="Z84" s="6">
        <v>7</v>
      </c>
      <c r="AA84" s="6">
        <v>6</v>
      </c>
      <c r="AB84" s="9">
        <f t="shared" si="55"/>
        <v>7</v>
      </c>
      <c r="AC84" s="9">
        <f t="shared" si="55"/>
        <v>8</v>
      </c>
      <c r="AD84" s="6">
        <f t="shared" si="56"/>
        <v>7</v>
      </c>
      <c r="AE84" s="6">
        <f t="shared" si="56"/>
        <v>8</v>
      </c>
      <c r="AF84" s="6">
        <f t="shared" si="51"/>
        <v>15</v>
      </c>
      <c r="AG84" s="8">
        <f t="shared" si="57"/>
        <v>0.75</v>
      </c>
    </row>
    <row r="85" spans="1:33" s="1" customFormat="1" x14ac:dyDescent="0.2">
      <c r="A85" s="2" t="s">
        <v>94</v>
      </c>
      <c r="B85" s="2">
        <f t="shared" ref="B85:M85" si="58">SUM(B76:B84)</f>
        <v>697</v>
      </c>
      <c r="C85" s="2">
        <f t="shared" si="58"/>
        <v>716</v>
      </c>
      <c r="D85" s="2">
        <f t="shared" si="58"/>
        <v>1413</v>
      </c>
      <c r="E85" s="2">
        <f t="shared" si="58"/>
        <v>653</v>
      </c>
      <c r="F85" s="2">
        <f t="shared" si="58"/>
        <v>577</v>
      </c>
      <c r="G85" s="2">
        <f t="shared" si="58"/>
        <v>1230</v>
      </c>
      <c r="H85" s="2">
        <f t="shared" si="58"/>
        <v>472</v>
      </c>
      <c r="I85" s="2">
        <f t="shared" si="58"/>
        <v>461</v>
      </c>
      <c r="J85" s="2">
        <f t="shared" si="58"/>
        <v>933</v>
      </c>
      <c r="K85" s="2">
        <f t="shared" si="58"/>
        <v>950</v>
      </c>
      <c r="L85" s="2">
        <f t="shared" si="58"/>
        <v>814</v>
      </c>
      <c r="M85" s="2">
        <f t="shared" si="58"/>
        <v>1764</v>
      </c>
      <c r="N85" s="2"/>
      <c r="O85" s="2"/>
      <c r="P85" s="2"/>
      <c r="Q85" s="2"/>
      <c r="R85" s="2"/>
      <c r="S85" s="2"/>
      <c r="T85" s="2">
        <f>SUM(T76:T84)</f>
        <v>2772</v>
      </c>
      <c r="U85" s="2">
        <f>SUM(U76:U84)</f>
        <v>2568</v>
      </c>
      <c r="V85" s="2">
        <f t="shared" ref="V85:AA85" si="59">SUM(V76:V84)</f>
        <v>0</v>
      </c>
      <c r="W85" s="2">
        <f t="shared" si="59"/>
        <v>2</v>
      </c>
      <c r="X85" s="2">
        <f t="shared" si="59"/>
        <v>53</v>
      </c>
      <c r="Y85" s="2">
        <f t="shared" si="59"/>
        <v>39</v>
      </c>
      <c r="Z85" s="2">
        <f t="shared" si="59"/>
        <v>48</v>
      </c>
      <c r="AA85" s="2">
        <f t="shared" si="59"/>
        <v>24</v>
      </c>
      <c r="AB85" s="2">
        <f t="shared" si="55"/>
        <v>101</v>
      </c>
      <c r="AC85" s="2">
        <f t="shared" si="55"/>
        <v>65</v>
      </c>
      <c r="AD85" s="6">
        <f t="shared" si="56"/>
        <v>2873</v>
      </c>
      <c r="AE85" s="6">
        <f t="shared" si="56"/>
        <v>2633</v>
      </c>
      <c r="AF85" s="6">
        <f t="shared" si="51"/>
        <v>5506</v>
      </c>
      <c r="AG85" s="8">
        <f t="shared" si="57"/>
        <v>275.3</v>
      </c>
    </row>
    <row r="86" spans="1:33" x14ac:dyDescent="0.2">
      <c r="A86" s="6"/>
      <c r="B86" s="6"/>
      <c r="C86" s="6"/>
      <c r="D86" s="2"/>
      <c r="E86" s="6"/>
      <c r="F86" s="6"/>
      <c r="G86" s="2"/>
      <c r="H86" s="6"/>
      <c r="I86" s="6"/>
      <c r="J86" s="2"/>
      <c r="K86" s="6"/>
      <c r="L86" s="6"/>
      <c r="M86" s="2"/>
      <c r="N86" s="6"/>
      <c r="O86" s="6"/>
      <c r="P86" s="2"/>
      <c r="Q86" s="6"/>
      <c r="R86" s="6"/>
      <c r="S86" s="2"/>
      <c r="T86" s="2"/>
      <c r="U86" s="2"/>
      <c r="V86" s="2"/>
      <c r="W86" s="2"/>
      <c r="X86" s="2"/>
      <c r="Y86" s="2"/>
      <c r="Z86" s="2"/>
      <c r="AA86" s="6"/>
      <c r="AB86" s="6"/>
      <c r="AC86" s="6"/>
      <c r="AD86" s="6"/>
      <c r="AE86" s="6"/>
      <c r="AF86" s="6">
        <f t="shared" si="51"/>
        <v>0</v>
      </c>
      <c r="AG86" s="6"/>
    </row>
    <row r="87" spans="1:33" x14ac:dyDescent="0.2">
      <c r="A87" s="6" t="s">
        <v>95</v>
      </c>
      <c r="B87" s="6">
        <v>29</v>
      </c>
      <c r="C87" s="6">
        <v>40</v>
      </c>
      <c r="D87" s="2">
        <v>69</v>
      </c>
      <c r="E87" s="6">
        <v>40</v>
      </c>
      <c r="F87" s="6">
        <v>41</v>
      </c>
      <c r="G87" s="2">
        <v>81</v>
      </c>
      <c r="H87" s="6">
        <v>48</v>
      </c>
      <c r="I87" s="6">
        <v>50</v>
      </c>
      <c r="J87" s="2">
        <v>98</v>
      </c>
      <c r="K87" s="6">
        <v>112</v>
      </c>
      <c r="L87" s="6">
        <v>79</v>
      </c>
      <c r="M87" s="2">
        <v>191</v>
      </c>
      <c r="N87" s="6"/>
      <c r="O87" s="6"/>
      <c r="P87" s="2"/>
      <c r="Q87" s="6"/>
      <c r="R87" s="6"/>
      <c r="S87" s="2"/>
      <c r="T87" s="6">
        <f t="shared" ref="T87:U93" si="60">B87+E87+H87+K87+N87+Q87</f>
        <v>229</v>
      </c>
      <c r="U87" s="6">
        <f t="shared" si="60"/>
        <v>210</v>
      </c>
      <c r="V87" s="6">
        <v>0</v>
      </c>
      <c r="W87" s="6">
        <v>0</v>
      </c>
      <c r="X87" s="6">
        <v>11</v>
      </c>
      <c r="Y87" s="6">
        <v>7</v>
      </c>
      <c r="Z87" s="6">
        <v>9</v>
      </c>
      <c r="AA87" s="6">
        <v>1</v>
      </c>
      <c r="AB87" s="9">
        <f t="shared" ref="AB87:AC95" si="61">SUM(V87+X87+Z87)</f>
        <v>20</v>
      </c>
      <c r="AC87" s="9">
        <f t="shared" si="61"/>
        <v>8</v>
      </c>
      <c r="AD87" s="6">
        <f t="shared" ref="AD87:AE95" si="62">T87+AB87</f>
        <v>249</v>
      </c>
      <c r="AE87" s="6">
        <f t="shared" si="62"/>
        <v>218</v>
      </c>
      <c r="AF87" s="6">
        <f t="shared" si="51"/>
        <v>467</v>
      </c>
      <c r="AG87" s="8">
        <f>AF87/30</f>
        <v>15.566666666666666</v>
      </c>
    </row>
    <row r="88" spans="1:33" x14ac:dyDescent="0.2">
      <c r="A88" s="6" t="s">
        <v>96</v>
      </c>
      <c r="B88" s="6">
        <v>75</v>
      </c>
      <c r="C88" s="6">
        <v>80</v>
      </c>
      <c r="D88" s="2">
        <v>155</v>
      </c>
      <c r="E88" s="6">
        <v>72</v>
      </c>
      <c r="F88" s="6">
        <v>77</v>
      </c>
      <c r="G88" s="2">
        <v>149</v>
      </c>
      <c r="H88" s="6">
        <v>72</v>
      </c>
      <c r="I88" s="6">
        <v>85</v>
      </c>
      <c r="J88" s="2">
        <v>157</v>
      </c>
      <c r="K88" s="6">
        <v>183</v>
      </c>
      <c r="L88" s="6">
        <v>114</v>
      </c>
      <c r="M88" s="2">
        <v>297</v>
      </c>
      <c r="N88" s="6"/>
      <c r="O88" s="6"/>
      <c r="P88" s="2"/>
      <c r="Q88" s="6"/>
      <c r="R88" s="6"/>
      <c r="S88" s="2"/>
      <c r="T88" s="6">
        <f t="shared" si="60"/>
        <v>402</v>
      </c>
      <c r="U88" s="6">
        <f t="shared" si="60"/>
        <v>356</v>
      </c>
      <c r="V88" s="6">
        <v>3</v>
      </c>
      <c r="W88" s="6">
        <v>2</v>
      </c>
      <c r="X88" s="6">
        <v>15</v>
      </c>
      <c r="Y88" s="6">
        <v>7</v>
      </c>
      <c r="Z88" s="6">
        <v>8</v>
      </c>
      <c r="AA88" s="6">
        <v>3</v>
      </c>
      <c r="AB88" s="9">
        <f t="shared" si="61"/>
        <v>26</v>
      </c>
      <c r="AC88" s="9">
        <f t="shared" si="61"/>
        <v>12</v>
      </c>
      <c r="AD88" s="6">
        <f t="shared" si="62"/>
        <v>428</v>
      </c>
      <c r="AE88" s="6">
        <f t="shared" si="62"/>
        <v>368</v>
      </c>
      <c r="AF88" s="6">
        <f t="shared" si="51"/>
        <v>796</v>
      </c>
      <c r="AG88" s="8">
        <f t="shared" ref="AG88:AG95" si="63">AF88/30</f>
        <v>26.533333333333335</v>
      </c>
    </row>
    <row r="89" spans="1:33" x14ac:dyDescent="0.2">
      <c r="A89" s="6" t="s">
        <v>97</v>
      </c>
      <c r="B89" s="6">
        <v>13</v>
      </c>
      <c r="C89" s="6">
        <v>6</v>
      </c>
      <c r="D89" s="2">
        <v>19</v>
      </c>
      <c r="E89" s="6">
        <v>23</v>
      </c>
      <c r="F89" s="6">
        <v>5</v>
      </c>
      <c r="G89" s="2">
        <v>28</v>
      </c>
      <c r="H89" s="6">
        <v>21</v>
      </c>
      <c r="I89" s="6">
        <v>4</v>
      </c>
      <c r="J89" s="2">
        <v>25</v>
      </c>
      <c r="K89" s="6">
        <v>79</v>
      </c>
      <c r="L89" s="6">
        <v>37</v>
      </c>
      <c r="M89" s="2">
        <v>116</v>
      </c>
      <c r="N89" s="6"/>
      <c r="O89" s="6"/>
      <c r="P89" s="2"/>
      <c r="Q89" s="6"/>
      <c r="R89" s="6"/>
      <c r="S89" s="2"/>
      <c r="T89" s="6">
        <f t="shared" si="60"/>
        <v>136</v>
      </c>
      <c r="U89" s="6">
        <f t="shared" si="60"/>
        <v>52</v>
      </c>
      <c r="V89" s="6">
        <v>0</v>
      </c>
      <c r="W89" s="6">
        <v>0</v>
      </c>
      <c r="X89" s="6">
        <v>10</v>
      </c>
      <c r="Y89" s="6">
        <v>1</v>
      </c>
      <c r="Z89" s="6">
        <v>9</v>
      </c>
      <c r="AA89" s="6">
        <v>2</v>
      </c>
      <c r="AB89" s="9">
        <f t="shared" si="61"/>
        <v>19</v>
      </c>
      <c r="AC89" s="9">
        <f t="shared" si="61"/>
        <v>3</v>
      </c>
      <c r="AD89" s="6">
        <f t="shared" si="62"/>
        <v>155</v>
      </c>
      <c r="AE89" s="6">
        <f t="shared" si="62"/>
        <v>55</v>
      </c>
      <c r="AF89" s="6">
        <f t="shared" si="51"/>
        <v>210</v>
      </c>
      <c r="AG89" s="8">
        <f t="shared" si="63"/>
        <v>7</v>
      </c>
    </row>
    <row r="90" spans="1:33" x14ac:dyDescent="0.2">
      <c r="A90" s="6" t="s">
        <v>98</v>
      </c>
      <c r="B90" s="6">
        <v>63</v>
      </c>
      <c r="C90" s="6">
        <v>26</v>
      </c>
      <c r="D90" s="2">
        <v>89</v>
      </c>
      <c r="E90" s="6">
        <v>96</v>
      </c>
      <c r="F90" s="6">
        <v>33</v>
      </c>
      <c r="G90" s="2">
        <v>129</v>
      </c>
      <c r="H90" s="6">
        <v>98</v>
      </c>
      <c r="I90" s="6">
        <v>28</v>
      </c>
      <c r="J90" s="2">
        <v>126</v>
      </c>
      <c r="K90" s="6">
        <v>171</v>
      </c>
      <c r="L90" s="6">
        <v>71</v>
      </c>
      <c r="M90" s="2">
        <v>242</v>
      </c>
      <c r="N90" s="6"/>
      <c r="O90" s="6"/>
      <c r="P90" s="2"/>
      <c r="Q90" s="6"/>
      <c r="R90" s="6"/>
      <c r="S90" s="2"/>
      <c r="T90" s="6">
        <f t="shared" si="60"/>
        <v>428</v>
      </c>
      <c r="U90" s="6">
        <f t="shared" si="60"/>
        <v>158</v>
      </c>
      <c r="V90" s="6">
        <v>0</v>
      </c>
      <c r="W90" s="6">
        <v>0</v>
      </c>
      <c r="X90" s="6">
        <v>13</v>
      </c>
      <c r="Y90" s="6">
        <v>7</v>
      </c>
      <c r="Z90" s="6">
        <v>16</v>
      </c>
      <c r="AA90" s="6">
        <v>3</v>
      </c>
      <c r="AB90" s="9">
        <f t="shared" si="61"/>
        <v>29</v>
      </c>
      <c r="AC90" s="9">
        <f t="shared" si="61"/>
        <v>10</v>
      </c>
      <c r="AD90" s="6">
        <f t="shared" si="62"/>
        <v>457</v>
      </c>
      <c r="AE90" s="6">
        <f t="shared" si="62"/>
        <v>168</v>
      </c>
      <c r="AF90" s="6">
        <f t="shared" si="51"/>
        <v>625</v>
      </c>
      <c r="AG90" s="8">
        <f t="shared" si="63"/>
        <v>20.833333333333332</v>
      </c>
    </row>
    <row r="91" spans="1:33" x14ac:dyDescent="0.2">
      <c r="A91" s="6" t="s">
        <v>99</v>
      </c>
      <c r="B91" s="6">
        <v>30</v>
      </c>
      <c r="C91" s="6">
        <v>35</v>
      </c>
      <c r="D91" s="2">
        <v>65</v>
      </c>
      <c r="E91" s="6">
        <v>42</v>
      </c>
      <c r="F91" s="6">
        <v>54</v>
      </c>
      <c r="G91" s="2">
        <v>96</v>
      </c>
      <c r="H91" s="6">
        <v>36</v>
      </c>
      <c r="I91" s="6">
        <v>53</v>
      </c>
      <c r="J91" s="2">
        <v>89</v>
      </c>
      <c r="K91" s="6">
        <v>137</v>
      </c>
      <c r="L91" s="6">
        <v>114</v>
      </c>
      <c r="M91" s="2">
        <v>251</v>
      </c>
      <c r="N91" s="6"/>
      <c r="O91" s="6"/>
      <c r="P91" s="2"/>
      <c r="Q91" s="6"/>
      <c r="R91" s="6"/>
      <c r="S91" s="2"/>
      <c r="T91" s="6">
        <f t="shared" si="60"/>
        <v>245</v>
      </c>
      <c r="U91" s="6">
        <f t="shared" si="60"/>
        <v>256</v>
      </c>
      <c r="V91" s="6">
        <v>0</v>
      </c>
      <c r="W91" s="6">
        <v>0</v>
      </c>
      <c r="X91" s="6">
        <v>1</v>
      </c>
      <c r="Y91" s="6">
        <v>6</v>
      </c>
      <c r="Z91" s="6">
        <v>7</v>
      </c>
      <c r="AA91" s="6">
        <v>2</v>
      </c>
      <c r="AB91" s="9">
        <f t="shared" si="61"/>
        <v>8</v>
      </c>
      <c r="AC91" s="9">
        <f t="shared" si="61"/>
        <v>8</v>
      </c>
      <c r="AD91" s="6">
        <f t="shared" si="62"/>
        <v>253</v>
      </c>
      <c r="AE91" s="6">
        <f t="shared" si="62"/>
        <v>264</v>
      </c>
      <c r="AF91" s="6">
        <f t="shared" si="51"/>
        <v>517</v>
      </c>
      <c r="AG91" s="8">
        <f t="shared" si="63"/>
        <v>17.233333333333334</v>
      </c>
    </row>
    <row r="92" spans="1:33" x14ac:dyDescent="0.2">
      <c r="A92" s="6" t="s">
        <v>100</v>
      </c>
      <c r="B92" s="6">
        <v>126</v>
      </c>
      <c r="C92" s="6">
        <v>236</v>
      </c>
      <c r="D92" s="2">
        <v>362</v>
      </c>
      <c r="E92" s="6">
        <v>89</v>
      </c>
      <c r="F92" s="6">
        <v>109</v>
      </c>
      <c r="G92" s="2">
        <v>198</v>
      </c>
      <c r="H92" s="6">
        <v>72</v>
      </c>
      <c r="I92" s="6">
        <v>42</v>
      </c>
      <c r="J92" s="2">
        <v>114</v>
      </c>
      <c r="K92" s="6">
        <v>165</v>
      </c>
      <c r="L92" s="6">
        <v>158</v>
      </c>
      <c r="M92" s="2">
        <v>323</v>
      </c>
      <c r="N92" s="6"/>
      <c r="O92" s="6"/>
      <c r="P92" s="2"/>
      <c r="Q92" s="6"/>
      <c r="R92" s="6"/>
      <c r="S92" s="2"/>
      <c r="T92" s="6">
        <f t="shared" si="60"/>
        <v>452</v>
      </c>
      <c r="U92" s="6">
        <f t="shared" si="60"/>
        <v>545</v>
      </c>
      <c r="V92" s="6">
        <v>0</v>
      </c>
      <c r="W92" s="6">
        <v>0</v>
      </c>
      <c r="X92" s="6">
        <v>5</v>
      </c>
      <c r="Y92" s="6">
        <v>4</v>
      </c>
      <c r="Z92" s="6">
        <v>7</v>
      </c>
      <c r="AA92" s="6">
        <v>4</v>
      </c>
      <c r="AB92" s="9">
        <f t="shared" si="61"/>
        <v>12</v>
      </c>
      <c r="AC92" s="9">
        <f t="shared" si="61"/>
        <v>8</v>
      </c>
      <c r="AD92" s="6">
        <f t="shared" si="62"/>
        <v>464</v>
      </c>
      <c r="AE92" s="6">
        <f t="shared" si="62"/>
        <v>553</v>
      </c>
      <c r="AF92" s="6">
        <f t="shared" si="51"/>
        <v>1017</v>
      </c>
      <c r="AG92" s="8">
        <f t="shared" si="63"/>
        <v>33.9</v>
      </c>
    </row>
    <row r="93" spans="1:33" x14ac:dyDescent="0.2">
      <c r="A93" s="6" t="s">
        <v>101</v>
      </c>
      <c r="B93" s="6">
        <v>33</v>
      </c>
      <c r="C93" s="6">
        <v>39</v>
      </c>
      <c r="D93" s="2">
        <v>72</v>
      </c>
      <c r="E93" s="6">
        <v>29</v>
      </c>
      <c r="F93" s="6">
        <v>24</v>
      </c>
      <c r="G93" s="2">
        <v>53</v>
      </c>
      <c r="H93" s="6">
        <v>25</v>
      </c>
      <c r="I93" s="6">
        <v>25</v>
      </c>
      <c r="J93" s="2">
        <v>50</v>
      </c>
      <c r="K93" s="6">
        <v>27</v>
      </c>
      <c r="L93" s="6">
        <v>36</v>
      </c>
      <c r="M93" s="2">
        <v>63</v>
      </c>
      <c r="N93" s="6"/>
      <c r="O93" s="6"/>
      <c r="P93" s="2"/>
      <c r="Q93" s="6"/>
      <c r="R93" s="6"/>
      <c r="S93" s="2"/>
      <c r="T93" s="6">
        <f t="shared" si="60"/>
        <v>114</v>
      </c>
      <c r="U93" s="6">
        <f t="shared" si="60"/>
        <v>124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9">
        <f t="shared" si="61"/>
        <v>0</v>
      </c>
      <c r="AC93" s="9">
        <f t="shared" si="61"/>
        <v>0</v>
      </c>
      <c r="AD93" s="6">
        <f t="shared" si="62"/>
        <v>114</v>
      </c>
      <c r="AE93" s="6">
        <f t="shared" si="62"/>
        <v>124</v>
      </c>
      <c r="AF93" s="6">
        <f t="shared" si="51"/>
        <v>238</v>
      </c>
      <c r="AG93" s="8">
        <f t="shared" si="63"/>
        <v>7.9333333333333336</v>
      </c>
    </row>
    <row r="94" spans="1:33" x14ac:dyDescent="0.2">
      <c r="A94" s="13" t="s">
        <v>102</v>
      </c>
      <c r="B94" s="6"/>
      <c r="C94" s="6"/>
      <c r="D94" s="2"/>
      <c r="E94" s="6"/>
      <c r="F94" s="6"/>
      <c r="G94" s="2"/>
      <c r="H94" s="6"/>
      <c r="I94" s="6"/>
      <c r="J94" s="2"/>
      <c r="K94" s="6"/>
      <c r="L94" s="6"/>
      <c r="M94" s="2"/>
      <c r="N94" s="6"/>
      <c r="O94" s="6"/>
      <c r="P94" s="2"/>
      <c r="Q94" s="6"/>
      <c r="R94" s="6"/>
      <c r="S94" s="2"/>
      <c r="T94" s="6"/>
      <c r="U94" s="6"/>
      <c r="V94" s="6">
        <v>1</v>
      </c>
      <c r="W94" s="6">
        <v>2</v>
      </c>
      <c r="X94" s="6">
        <v>0</v>
      </c>
      <c r="Y94" s="6">
        <v>3</v>
      </c>
      <c r="Z94" s="6">
        <v>0</v>
      </c>
      <c r="AA94" s="6">
        <v>3</v>
      </c>
      <c r="AB94" s="9">
        <f t="shared" si="61"/>
        <v>1</v>
      </c>
      <c r="AC94" s="9">
        <f t="shared" si="61"/>
        <v>8</v>
      </c>
      <c r="AD94" s="6">
        <f t="shared" si="62"/>
        <v>1</v>
      </c>
      <c r="AE94" s="6">
        <f t="shared" si="62"/>
        <v>8</v>
      </c>
      <c r="AF94" s="6">
        <f t="shared" si="51"/>
        <v>9</v>
      </c>
      <c r="AG94" s="8">
        <f t="shared" si="63"/>
        <v>0.3</v>
      </c>
    </row>
    <row r="95" spans="1:33" s="1" customFormat="1" x14ac:dyDescent="0.2">
      <c r="A95" s="2" t="s">
        <v>103</v>
      </c>
      <c r="B95" s="2">
        <f t="shared" ref="B95:M95" si="64">SUM(B87:B94)</f>
        <v>369</v>
      </c>
      <c r="C95" s="2">
        <f t="shared" si="64"/>
        <v>462</v>
      </c>
      <c r="D95" s="2">
        <f t="shared" si="64"/>
        <v>831</v>
      </c>
      <c r="E95" s="2">
        <f t="shared" si="64"/>
        <v>391</v>
      </c>
      <c r="F95" s="2">
        <f t="shared" si="64"/>
        <v>343</v>
      </c>
      <c r="G95" s="2">
        <f t="shared" si="64"/>
        <v>734</v>
      </c>
      <c r="H95" s="2">
        <f t="shared" si="64"/>
        <v>372</v>
      </c>
      <c r="I95" s="2">
        <f t="shared" si="64"/>
        <v>287</v>
      </c>
      <c r="J95" s="2">
        <f t="shared" si="64"/>
        <v>659</v>
      </c>
      <c r="K95" s="2">
        <f t="shared" si="64"/>
        <v>874</v>
      </c>
      <c r="L95" s="2">
        <f t="shared" si="64"/>
        <v>609</v>
      </c>
      <c r="M95" s="2">
        <f t="shared" si="64"/>
        <v>1483</v>
      </c>
      <c r="N95" s="2"/>
      <c r="O95" s="2"/>
      <c r="P95" s="2"/>
      <c r="Q95" s="2"/>
      <c r="R95" s="2"/>
      <c r="S95" s="2"/>
      <c r="T95" s="2">
        <f>SUM(T87:T94)</f>
        <v>2006</v>
      </c>
      <c r="U95" s="2">
        <f>SUM(U87:U94)</f>
        <v>1701</v>
      </c>
      <c r="V95" s="2">
        <f t="shared" ref="V95:AA95" si="65">SUM(V87:V94)</f>
        <v>4</v>
      </c>
      <c r="W95" s="2">
        <f t="shared" si="65"/>
        <v>4</v>
      </c>
      <c r="X95" s="2">
        <f t="shared" si="65"/>
        <v>55</v>
      </c>
      <c r="Y95" s="2">
        <f t="shared" si="65"/>
        <v>35</v>
      </c>
      <c r="Z95" s="2">
        <f t="shared" si="65"/>
        <v>56</v>
      </c>
      <c r="AA95" s="2">
        <f t="shared" si="65"/>
        <v>18</v>
      </c>
      <c r="AB95" s="2">
        <f t="shared" si="61"/>
        <v>115</v>
      </c>
      <c r="AC95" s="2">
        <f t="shared" si="61"/>
        <v>57</v>
      </c>
      <c r="AD95" s="6">
        <f t="shared" si="62"/>
        <v>2121</v>
      </c>
      <c r="AE95" s="6">
        <f t="shared" si="62"/>
        <v>1758</v>
      </c>
      <c r="AF95" s="6">
        <f t="shared" si="51"/>
        <v>3879</v>
      </c>
      <c r="AG95" s="8">
        <f t="shared" si="63"/>
        <v>129.30000000000001</v>
      </c>
    </row>
    <row r="96" spans="1:33" x14ac:dyDescent="0.2">
      <c r="A96" s="6"/>
      <c r="B96" s="6"/>
      <c r="C96" s="6"/>
      <c r="D96" s="2"/>
      <c r="E96" s="6"/>
      <c r="F96" s="6"/>
      <c r="G96" s="2"/>
      <c r="H96" s="6"/>
      <c r="I96" s="6"/>
      <c r="J96" s="2"/>
      <c r="K96" s="6"/>
      <c r="L96" s="6"/>
      <c r="M96" s="2"/>
      <c r="N96" s="6"/>
      <c r="O96" s="6"/>
      <c r="P96" s="2"/>
      <c r="Q96" s="6"/>
      <c r="R96" s="6"/>
      <c r="S96" s="2"/>
      <c r="T96" s="2"/>
      <c r="U96" s="2"/>
      <c r="V96" s="2"/>
      <c r="W96" s="2"/>
      <c r="X96" s="2"/>
      <c r="Y96" s="2"/>
      <c r="Z96" s="2"/>
      <c r="AA96" s="6"/>
      <c r="AB96" s="6"/>
      <c r="AC96" s="6"/>
      <c r="AD96" s="6"/>
      <c r="AE96" s="6"/>
      <c r="AF96" s="6">
        <f t="shared" si="51"/>
        <v>0</v>
      </c>
      <c r="AG96" s="6"/>
    </row>
    <row r="97" spans="1:33" x14ac:dyDescent="0.2">
      <c r="A97" s="6" t="s">
        <v>104</v>
      </c>
      <c r="B97" s="6">
        <v>28</v>
      </c>
      <c r="C97" s="6">
        <v>3</v>
      </c>
      <c r="D97" s="2">
        <v>31</v>
      </c>
      <c r="E97" s="6">
        <v>14</v>
      </c>
      <c r="F97" s="6">
        <v>1</v>
      </c>
      <c r="G97" s="2">
        <v>15</v>
      </c>
      <c r="H97" s="6"/>
      <c r="I97" s="6"/>
      <c r="J97" s="2"/>
      <c r="K97" s="6"/>
      <c r="L97" s="6"/>
      <c r="M97" s="2"/>
      <c r="N97" s="6"/>
      <c r="O97" s="6"/>
      <c r="P97" s="2"/>
      <c r="Q97" s="6"/>
      <c r="R97" s="6"/>
      <c r="S97" s="2"/>
      <c r="T97" s="6">
        <f t="shared" ref="T97:U105" si="66">B97+E97+H97+K97+N97+Q97</f>
        <v>42</v>
      </c>
      <c r="U97" s="6">
        <f t="shared" si="66"/>
        <v>4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9">
        <f t="shared" ref="AB97:AC106" si="67">SUM(V97+X97+Z97)</f>
        <v>0</v>
      </c>
      <c r="AC97" s="9">
        <f t="shared" si="67"/>
        <v>0</v>
      </c>
      <c r="AD97" s="6">
        <f t="shared" ref="AD97:AE106" si="68">T97+AB97</f>
        <v>42</v>
      </c>
      <c r="AE97" s="6">
        <f t="shared" si="68"/>
        <v>4</v>
      </c>
      <c r="AF97" s="6">
        <f t="shared" si="51"/>
        <v>46</v>
      </c>
      <c r="AG97" s="8">
        <f>AF97/15</f>
        <v>3.0666666666666669</v>
      </c>
    </row>
    <row r="98" spans="1:33" x14ac:dyDescent="0.2">
      <c r="A98" s="6" t="s">
        <v>105</v>
      </c>
      <c r="B98" s="6">
        <v>48</v>
      </c>
      <c r="C98" s="6">
        <v>8</v>
      </c>
      <c r="D98" s="2">
        <v>56</v>
      </c>
      <c r="E98" s="6">
        <v>73</v>
      </c>
      <c r="F98" s="6">
        <v>10</v>
      </c>
      <c r="G98" s="2">
        <v>83</v>
      </c>
      <c r="H98" s="6">
        <v>33</v>
      </c>
      <c r="I98" s="6">
        <v>5</v>
      </c>
      <c r="J98" s="2">
        <v>38</v>
      </c>
      <c r="K98" s="6">
        <v>48</v>
      </c>
      <c r="L98" s="6">
        <v>3</v>
      </c>
      <c r="M98" s="2">
        <v>51</v>
      </c>
      <c r="N98" s="6">
        <v>121</v>
      </c>
      <c r="O98" s="6">
        <v>16</v>
      </c>
      <c r="P98" s="2">
        <v>137</v>
      </c>
      <c r="Q98" s="6"/>
      <c r="R98" s="6"/>
      <c r="S98" s="2"/>
      <c r="T98" s="6">
        <f t="shared" si="66"/>
        <v>323</v>
      </c>
      <c r="U98" s="6">
        <f t="shared" si="66"/>
        <v>42</v>
      </c>
      <c r="V98" s="6">
        <v>0</v>
      </c>
      <c r="W98" s="6">
        <v>0</v>
      </c>
      <c r="X98" s="6">
        <v>1</v>
      </c>
      <c r="Y98" s="6">
        <v>1</v>
      </c>
      <c r="Z98" s="6">
        <v>3</v>
      </c>
      <c r="AA98" s="6">
        <v>0</v>
      </c>
      <c r="AB98" s="9">
        <f t="shared" si="67"/>
        <v>4</v>
      </c>
      <c r="AC98" s="9">
        <f t="shared" si="67"/>
        <v>1</v>
      </c>
      <c r="AD98" s="6">
        <f t="shared" si="68"/>
        <v>327</v>
      </c>
      <c r="AE98" s="6">
        <f t="shared" si="68"/>
        <v>43</v>
      </c>
      <c r="AF98" s="6">
        <f t="shared" si="51"/>
        <v>370</v>
      </c>
      <c r="AG98" s="8">
        <f t="shared" ref="AG98:AG106" si="69">AF98/15</f>
        <v>24.666666666666668</v>
      </c>
    </row>
    <row r="99" spans="1:33" x14ac:dyDescent="0.2">
      <c r="A99" s="6" t="s">
        <v>106</v>
      </c>
      <c r="B99" s="6">
        <v>55</v>
      </c>
      <c r="C99" s="6">
        <v>16</v>
      </c>
      <c r="D99" s="2">
        <v>71</v>
      </c>
      <c r="E99" s="6">
        <v>65</v>
      </c>
      <c r="F99" s="6">
        <v>21</v>
      </c>
      <c r="G99" s="2">
        <v>86</v>
      </c>
      <c r="H99" s="6">
        <v>51</v>
      </c>
      <c r="I99" s="6">
        <v>25</v>
      </c>
      <c r="J99" s="2">
        <v>76</v>
      </c>
      <c r="K99" s="6">
        <v>55</v>
      </c>
      <c r="L99" s="6">
        <v>19</v>
      </c>
      <c r="M99" s="2">
        <v>74</v>
      </c>
      <c r="N99" s="6">
        <v>134</v>
      </c>
      <c r="O99" s="6">
        <v>34</v>
      </c>
      <c r="P99" s="2">
        <v>168</v>
      </c>
      <c r="Q99" s="6"/>
      <c r="R99" s="6"/>
      <c r="S99" s="2"/>
      <c r="T99" s="6">
        <f t="shared" si="66"/>
        <v>360</v>
      </c>
      <c r="U99" s="6">
        <f t="shared" si="66"/>
        <v>115</v>
      </c>
      <c r="V99" s="6">
        <v>0</v>
      </c>
      <c r="W99" s="6">
        <v>0</v>
      </c>
      <c r="X99" s="6">
        <v>7</v>
      </c>
      <c r="Y99" s="6">
        <v>5</v>
      </c>
      <c r="Z99" s="6">
        <v>6</v>
      </c>
      <c r="AA99" s="6">
        <v>4</v>
      </c>
      <c r="AB99" s="9">
        <f t="shared" si="67"/>
        <v>13</v>
      </c>
      <c r="AC99" s="9">
        <f t="shared" si="67"/>
        <v>9</v>
      </c>
      <c r="AD99" s="6">
        <f t="shared" si="68"/>
        <v>373</v>
      </c>
      <c r="AE99" s="6">
        <f t="shared" si="68"/>
        <v>124</v>
      </c>
      <c r="AF99" s="6">
        <f t="shared" si="51"/>
        <v>497</v>
      </c>
      <c r="AG99" s="8">
        <f t="shared" si="69"/>
        <v>33.133333333333333</v>
      </c>
    </row>
    <row r="100" spans="1:33" x14ac:dyDescent="0.2">
      <c r="A100" s="6" t="s">
        <v>107</v>
      </c>
      <c r="B100" s="6">
        <v>93</v>
      </c>
      <c r="C100" s="6">
        <v>8</v>
      </c>
      <c r="D100" s="2">
        <v>101</v>
      </c>
      <c r="E100" s="6">
        <v>97</v>
      </c>
      <c r="F100" s="6">
        <v>14</v>
      </c>
      <c r="G100" s="2">
        <v>111</v>
      </c>
      <c r="H100" s="6">
        <v>79</v>
      </c>
      <c r="I100" s="6">
        <v>10</v>
      </c>
      <c r="J100" s="2">
        <v>89</v>
      </c>
      <c r="K100" s="6">
        <v>75</v>
      </c>
      <c r="L100" s="6">
        <v>6</v>
      </c>
      <c r="M100" s="2">
        <v>81</v>
      </c>
      <c r="N100" s="6">
        <v>193</v>
      </c>
      <c r="O100" s="6">
        <v>10</v>
      </c>
      <c r="P100" s="2">
        <v>203</v>
      </c>
      <c r="Q100" s="6"/>
      <c r="R100" s="6"/>
      <c r="S100" s="2"/>
      <c r="T100" s="6">
        <f t="shared" si="66"/>
        <v>537</v>
      </c>
      <c r="U100" s="6">
        <f t="shared" si="66"/>
        <v>48</v>
      </c>
      <c r="V100" s="6">
        <v>0</v>
      </c>
      <c r="W100" s="6">
        <v>0</v>
      </c>
      <c r="X100" s="6">
        <v>3</v>
      </c>
      <c r="Y100" s="6">
        <v>2</v>
      </c>
      <c r="Z100" s="6">
        <v>5</v>
      </c>
      <c r="AA100" s="6">
        <v>0</v>
      </c>
      <c r="AB100" s="9">
        <f t="shared" si="67"/>
        <v>8</v>
      </c>
      <c r="AC100" s="9">
        <f t="shared" si="67"/>
        <v>2</v>
      </c>
      <c r="AD100" s="6">
        <f t="shared" si="68"/>
        <v>545</v>
      </c>
      <c r="AE100" s="6">
        <f t="shared" si="68"/>
        <v>50</v>
      </c>
      <c r="AF100" s="6">
        <f t="shared" si="51"/>
        <v>595</v>
      </c>
      <c r="AG100" s="8">
        <f t="shared" si="69"/>
        <v>39.666666666666664</v>
      </c>
    </row>
    <row r="101" spans="1:33" x14ac:dyDescent="0.2">
      <c r="A101" s="6" t="s">
        <v>108</v>
      </c>
      <c r="B101" s="6">
        <v>272</v>
      </c>
      <c r="C101" s="6">
        <v>59</v>
      </c>
      <c r="D101" s="2">
        <v>331</v>
      </c>
      <c r="E101" s="6">
        <v>228</v>
      </c>
      <c r="F101" s="6">
        <v>57</v>
      </c>
      <c r="G101" s="2">
        <v>285</v>
      </c>
      <c r="H101" s="6">
        <v>187</v>
      </c>
      <c r="I101" s="6">
        <v>38</v>
      </c>
      <c r="J101" s="2">
        <v>225</v>
      </c>
      <c r="K101" s="6">
        <v>143</v>
      </c>
      <c r="L101" s="6">
        <v>37</v>
      </c>
      <c r="M101" s="2">
        <v>180</v>
      </c>
      <c r="N101" s="6">
        <v>287</v>
      </c>
      <c r="O101" s="6">
        <v>50</v>
      </c>
      <c r="P101" s="2">
        <v>337</v>
      </c>
      <c r="Q101" s="6"/>
      <c r="R101" s="6"/>
      <c r="S101" s="2"/>
      <c r="T101" s="6">
        <f t="shared" si="66"/>
        <v>1117</v>
      </c>
      <c r="U101" s="6">
        <f t="shared" si="66"/>
        <v>241</v>
      </c>
      <c r="V101" s="6">
        <v>8</v>
      </c>
      <c r="W101" s="6">
        <v>0</v>
      </c>
      <c r="X101" s="6">
        <v>23</v>
      </c>
      <c r="Y101" s="6">
        <v>6</v>
      </c>
      <c r="Z101" s="6">
        <v>9</v>
      </c>
      <c r="AA101" s="6">
        <v>10</v>
      </c>
      <c r="AB101" s="9">
        <f t="shared" si="67"/>
        <v>40</v>
      </c>
      <c r="AC101" s="9">
        <f t="shared" si="67"/>
        <v>16</v>
      </c>
      <c r="AD101" s="6">
        <f t="shared" si="68"/>
        <v>1157</v>
      </c>
      <c r="AE101" s="6">
        <f t="shared" si="68"/>
        <v>257</v>
      </c>
      <c r="AF101" s="6">
        <f t="shared" si="51"/>
        <v>1414</v>
      </c>
      <c r="AG101" s="8">
        <f t="shared" si="69"/>
        <v>94.266666666666666</v>
      </c>
    </row>
    <row r="102" spans="1:33" x14ac:dyDescent="0.2">
      <c r="A102" s="6" t="s">
        <v>109</v>
      </c>
      <c r="B102" s="6">
        <v>107</v>
      </c>
      <c r="C102" s="6">
        <v>9</v>
      </c>
      <c r="D102" s="2">
        <v>116</v>
      </c>
      <c r="E102" s="6">
        <v>126</v>
      </c>
      <c r="F102" s="6">
        <v>9</v>
      </c>
      <c r="G102" s="2">
        <v>135</v>
      </c>
      <c r="H102" s="6">
        <v>95</v>
      </c>
      <c r="I102" s="6">
        <v>9</v>
      </c>
      <c r="J102" s="2">
        <v>104</v>
      </c>
      <c r="K102" s="6">
        <v>93</v>
      </c>
      <c r="L102" s="6">
        <v>12</v>
      </c>
      <c r="M102" s="2">
        <v>105</v>
      </c>
      <c r="N102" s="6">
        <v>207</v>
      </c>
      <c r="O102" s="6">
        <v>19</v>
      </c>
      <c r="P102" s="2">
        <v>226</v>
      </c>
      <c r="Q102" s="6"/>
      <c r="R102" s="6"/>
      <c r="S102" s="2"/>
      <c r="T102" s="6">
        <f t="shared" si="66"/>
        <v>628</v>
      </c>
      <c r="U102" s="6">
        <f t="shared" si="66"/>
        <v>58</v>
      </c>
      <c r="V102" s="6">
        <v>0</v>
      </c>
      <c r="W102" s="6">
        <v>0</v>
      </c>
      <c r="X102" s="6">
        <v>8</v>
      </c>
      <c r="Y102" s="6">
        <v>2</v>
      </c>
      <c r="Z102" s="6">
        <v>5</v>
      </c>
      <c r="AA102" s="6">
        <v>1</v>
      </c>
      <c r="AB102" s="9">
        <f t="shared" si="67"/>
        <v>13</v>
      </c>
      <c r="AC102" s="9">
        <f t="shared" si="67"/>
        <v>3</v>
      </c>
      <c r="AD102" s="6">
        <f t="shared" si="68"/>
        <v>641</v>
      </c>
      <c r="AE102" s="6">
        <f t="shared" si="68"/>
        <v>61</v>
      </c>
      <c r="AF102" s="6">
        <f t="shared" si="51"/>
        <v>702</v>
      </c>
      <c r="AG102" s="8">
        <f t="shared" si="69"/>
        <v>46.8</v>
      </c>
    </row>
    <row r="103" spans="1:33" x14ac:dyDescent="0.2">
      <c r="A103" s="6" t="s">
        <v>110</v>
      </c>
      <c r="B103" s="6">
        <v>19</v>
      </c>
      <c r="C103" s="6">
        <v>35</v>
      </c>
      <c r="D103" s="2">
        <v>54</v>
      </c>
      <c r="E103" s="6">
        <v>15</v>
      </c>
      <c r="F103" s="6">
        <v>50</v>
      </c>
      <c r="G103" s="2">
        <v>65</v>
      </c>
      <c r="H103" s="6">
        <v>40</v>
      </c>
      <c r="I103" s="6">
        <v>34</v>
      </c>
      <c r="J103" s="2">
        <v>74</v>
      </c>
      <c r="K103" s="6">
        <v>34</v>
      </c>
      <c r="L103" s="6">
        <v>36</v>
      </c>
      <c r="M103" s="2">
        <v>70</v>
      </c>
      <c r="N103" s="6">
        <v>54</v>
      </c>
      <c r="O103" s="6">
        <v>58</v>
      </c>
      <c r="P103" s="2">
        <v>112</v>
      </c>
      <c r="Q103" s="6"/>
      <c r="R103" s="6"/>
      <c r="S103" s="2"/>
      <c r="T103" s="6">
        <f t="shared" si="66"/>
        <v>162</v>
      </c>
      <c r="U103" s="6">
        <f t="shared" si="66"/>
        <v>213</v>
      </c>
      <c r="V103" s="6">
        <v>0</v>
      </c>
      <c r="W103" s="6">
        <v>1</v>
      </c>
      <c r="X103" s="6">
        <v>1</v>
      </c>
      <c r="Y103" s="6">
        <v>0</v>
      </c>
      <c r="Z103" s="6">
        <v>0</v>
      </c>
      <c r="AA103" s="6">
        <v>7</v>
      </c>
      <c r="AB103" s="9">
        <f t="shared" si="67"/>
        <v>1</v>
      </c>
      <c r="AC103" s="9">
        <f t="shared" si="67"/>
        <v>8</v>
      </c>
      <c r="AD103" s="6">
        <f t="shared" si="68"/>
        <v>163</v>
      </c>
      <c r="AE103" s="6">
        <f t="shared" si="68"/>
        <v>221</v>
      </c>
      <c r="AF103" s="6">
        <f t="shared" si="51"/>
        <v>384</v>
      </c>
      <c r="AG103" s="8">
        <f t="shared" si="69"/>
        <v>25.6</v>
      </c>
    </row>
    <row r="104" spans="1:33" x14ac:dyDescent="0.2">
      <c r="A104" s="6" t="s">
        <v>111</v>
      </c>
      <c r="B104" s="6">
        <v>63</v>
      </c>
      <c r="C104" s="6">
        <v>9</v>
      </c>
      <c r="D104" s="2">
        <v>72</v>
      </c>
      <c r="E104" s="6">
        <v>110</v>
      </c>
      <c r="F104" s="6">
        <v>12</v>
      </c>
      <c r="G104" s="2">
        <v>122</v>
      </c>
      <c r="H104" s="6">
        <v>58</v>
      </c>
      <c r="I104" s="6">
        <v>6</v>
      </c>
      <c r="J104" s="2">
        <v>64</v>
      </c>
      <c r="K104" s="6">
        <v>61</v>
      </c>
      <c r="L104" s="6">
        <v>11</v>
      </c>
      <c r="M104" s="2">
        <v>72</v>
      </c>
      <c r="N104" s="6">
        <v>111</v>
      </c>
      <c r="O104" s="6">
        <v>7</v>
      </c>
      <c r="P104" s="2">
        <v>118</v>
      </c>
      <c r="Q104" s="6"/>
      <c r="R104" s="6"/>
      <c r="S104" s="2"/>
      <c r="T104" s="6">
        <f t="shared" si="66"/>
        <v>403</v>
      </c>
      <c r="U104" s="6">
        <f t="shared" si="66"/>
        <v>45</v>
      </c>
      <c r="V104" s="6">
        <v>0</v>
      </c>
      <c r="W104" s="6">
        <v>0</v>
      </c>
      <c r="X104" s="6">
        <v>12</v>
      </c>
      <c r="Y104" s="6">
        <v>1</v>
      </c>
      <c r="Z104" s="6">
        <v>5</v>
      </c>
      <c r="AA104" s="6">
        <v>0</v>
      </c>
      <c r="AB104" s="9">
        <f t="shared" si="67"/>
        <v>17</v>
      </c>
      <c r="AC104" s="9">
        <f t="shared" si="67"/>
        <v>1</v>
      </c>
      <c r="AD104" s="6">
        <f t="shared" si="68"/>
        <v>420</v>
      </c>
      <c r="AE104" s="6">
        <f t="shared" si="68"/>
        <v>46</v>
      </c>
      <c r="AF104" s="6">
        <f t="shared" si="51"/>
        <v>466</v>
      </c>
      <c r="AG104" s="8">
        <f t="shared" si="69"/>
        <v>31.066666666666666</v>
      </c>
    </row>
    <row r="105" spans="1:33" x14ac:dyDescent="0.2">
      <c r="A105" s="6" t="s">
        <v>112</v>
      </c>
      <c r="B105" s="6">
        <v>115</v>
      </c>
      <c r="C105" s="6">
        <v>8</v>
      </c>
      <c r="D105" s="2">
        <v>123</v>
      </c>
      <c r="E105" s="6">
        <v>118</v>
      </c>
      <c r="F105" s="6">
        <v>6</v>
      </c>
      <c r="G105" s="2">
        <v>124</v>
      </c>
      <c r="H105" s="6">
        <v>90</v>
      </c>
      <c r="I105" s="6">
        <v>8</v>
      </c>
      <c r="J105" s="2">
        <v>98</v>
      </c>
      <c r="K105" s="6">
        <v>111</v>
      </c>
      <c r="L105" s="6">
        <v>9</v>
      </c>
      <c r="M105" s="2">
        <v>120</v>
      </c>
      <c r="N105" s="6">
        <v>197</v>
      </c>
      <c r="O105" s="6">
        <v>13</v>
      </c>
      <c r="P105" s="2">
        <v>210</v>
      </c>
      <c r="Q105" s="6"/>
      <c r="R105" s="6"/>
      <c r="S105" s="2"/>
      <c r="T105" s="6">
        <f t="shared" si="66"/>
        <v>631</v>
      </c>
      <c r="U105" s="6">
        <f t="shared" si="66"/>
        <v>44</v>
      </c>
      <c r="V105" s="6">
        <v>0</v>
      </c>
      <c r="W105" s="6">
        <v>0</v>
      </c>
      <c r="X105" s="6">
        <v>3</v>
      </c>
      <c r="Y105" s="6">
        <v>0</v>
      </c>
      <c r="Z105" s="6">
        <v>3</v>
      </c>
      <c r="AA105" s="6">
        <v>0</v>
      </c>
      <c r="AB105" s="9">
        <f t="shared" si="67"/>
        <v>6</v>
      </c>
      <c r="AC105" s="9">
        <f t="shared" si="67"/>
        <v>0</v>
      </c>
      <c r="AD105" s="6">
        <f t="shared" si="68"/>
        <v>637</v>
      </c>
      <c r="AE105" s="6">
        <f t="shared" si="68"/>
        <v>44</v>
      </c>
      <c r="AF105" s="6">
        <f t="shared" si="51"/>
        <v>681</v>
      </c>
      <c r="AG105" s="8">
        <f t="shared" si="69"/>
        <v>45.4</v>
      </c>
    </row>
    <row r="106" spans="1:33" s="1" customFormat="1" x14ac:dyDescent="0.2">
      <c r="A106" s="2" t="s">
        <v>113</v>
      </c>
      <c r="B106" s="2">
        <f t="shared" ref="B106:P106" si="70">SUM(B97:B105)</f>
        <v>800</v>
      </c>
      <c r="C106" s="2">
        <f>SUM(C97:C105)</f>
        <v>155</v>
      </c>
      <c r="D106" s="2">
        <f t="shared" si="70"/>
        <v>955</v>
      </c>
      <c r="E106" s="2">
        <f t="shared" si="70"/>
        <v>846</v>
      </c>
      <c r="F106" s="2">
        <f>SUM(F97:F105)</f>
        <v>180</v>
      </c>
      <c r="G106" s="2">
        <f t="shared" si="70"/>
        <v>1026</v>
      </c>
      <c r="H106" s="2">
        <f t="shared" si="70"/>
        <v>633</v>
      </c>
      <c r="I106" s="2">
        <f>SUM(I97:I105)</f>
        <v>135</v>
      </c>
      <c r="J106" s="2">
        <f t="shared" si="70"/>
        <v>768</v>
      </c>
      <c r="K106" s="2">
        <f t="shared" si="70"/>
        <v>620</v>
      </c>
      <c r="L106" s="2">
        <f>SUM(L97:L105)</f>
        <v>133</v>
      </c>
      <c r="M106" s="2">
        <f t="shared" si="70"/>
        <v>753</v>
      </c>
      <c r="N106" s="2">
        <f t="shared" si="70"/>
        <v>1304</v>
      </c>
      <c r="O106" s="2">
        <f>SUM(O97:O105)</f>
        <v>207</v>
      </c>
      <c r="P106" s="2">
        <f t="shared" si="70"/>
        <v>1511</v>
      </c>
      <c r="Q106" s="2"/>
      <c r="R106" s="2"/>
      <c r="S106" s="2"/>
      <c r="T106" s="2">
        <f>SUM(T97:T105)</f>
        <v>4203</v>
      </c>
      <c r="U106" s="2">
        <f>SUM(U97:U105)</f>
        <v>810</v>
      </c>
      <c r="V106" s="2">
        <f t="shared" ref="V106:AA106" si="71">SUM(V97:V105)</f>
        <v>8</v>
      </c>
      <c r="W106" s="2">
        <f t="shared" si="71"/>
        <v>1</v>
      </c>
      <c r="X106" s="2">
        <f t="shared" si="71"/>
        <v>58</v>
      </c>
      <c r="Y106" s="2">
        <f t="shared" si="71"/>
        <v>17</v>
      </c>
      <c r="Z106" s="2">
        <f t="shared" si="71"/>
        <v>36</v>
      </c>
      <c r="AA106" s="2">
        <f t="shared" si="71"/>
        <v>22</v>
      </c>
      <c r="AB106" s="2">
        <f t="shared" si="67"/>
        <v>102</v>
      </c>
      <c r="AC106" s="2">
        <f t="shared" si="67"/>
        <v>40</v>
      </c>
      <c r="AD106" s="6">
        <f t="shared" si="68"/>
        <v>4305</v>
      </c>
      <c r="AE106" s="6">
        <f t="shared" si="68"/>
        <v>850</v>
      </c>
      <c r="AF106" s="6">
        <f t="shared" si="51"/>
        <v>5155</v>
      </c>
      <c r="AG106" s="8">
        <f t="shared" si="69"/>
        <v>343.66666666666669</v>
      </c>
    </row>
    <row r="107" spans="1:33" s="1" customFormat="1" x14ac:dyDescent="0.2">
      <c r="A107" s="2" t="s">
        <v>19</v>
      </c>
      <c r="B107" s="2">
        <f t="shared" ref="B107:AG107" si="72">B12+B20+B30+B43+B46+B49+B58+B68+B71+B74+B85+B95+B106</f>
        <v>3721</v>
      </c>
      <c r="C107" s="2">
        <f t="shared" si="72"/>
        <v>3642</v>
      </c>
      <c r="D107" s="2">
        <f t="shared" si="72"/>
        <v>7363</v>
      </c>
      <c r="E107" s="2">
        <f t="shared" si="72"/>
        <v>3933</v>
      </c>
      <c r="F107" s="2">
        <f t="shared" si="72"/>
        <v>3523</v>
      </c>
      <c r="G107" s="2">
        <f t="shared" si="72"/>
        <v>7456</v>
      </c>
      <c r="H107" s="2">
        <f t="shared" si="72"/>
        <v>3110</v>
      </c>
      <c r="I107" s="2">
        <f t="shared" si="72"/>
        <v>2697</v>
      </c>
      <c r="J107" s="2">
        <f t="shared" si="72"/>
        <v>5807</v>
      </c>
      <c r="K107" s="2">
        <f t="shared" si="72"/>
        <v>5230</v>
      </c>
      <c r="L107" s="2">
        <f t="shared" si="72"/>
        <v>4565</v>
      </c>
      <c r="M107" s="2">
        <f t="shared" si="72"/>
        <v>9795</v>
      </c>
      <c r="N107" s="2">
        <f t="shared" si="72"/>
        <v>2872</v>
      </c>
      <c r="O107" s="2">
        <f t="shared" si="72"/>
        <v>1481</v>
      </c>
      <c r="P107" s="2">
        <f t="shared" si="72"/>
        <v>4353</v>
      </c>
      <c r="Q107" s="2">
        <f t="shared" si="72"/>
        <v>142</v>
      </c>
      <c r="R107" s="2">
        <f t="shared" si="72"/>
        <v>88</v>
      </c>
      <c r="S107" s="2">
        <f t="shared" si="72"/>
        <v>230</v>
      </c>
      <c r="T107" s="2">
        <f t="shared" si="72"/>
        <v>19008</v>
      </c>
      <c r="U107" s="2">
        <f t="shared" si="72"/>
        <v>15996</v>
      </c>
      <c r="V107" s="2">
        <f t="shared" si="72"/>
        <v>30</v>
      </c>
      <c r="W107" s="2">
        <f t="shared" si="72"/>
        <v>31</v>
      </c>
      <c r="X107" s="2">
        <f t="shared" si="72"/>
        <v>780</v>
      </c>
      <c r="Y107" s="2">
        <f t="shared" si="72"/>
        <v>574</v>
      </c>
      <c r="Z107" s="2">
        <f t="shared" si="72"/>
        <v>310</v>
      </c>
      <c r="AA107" s="2">
        <f t="shared" si="72"/>
        <v>200</v>
      </c>
      <c r="AB107" s="2">
        <f t="shared" si="72"/>
        <v>1120</v>
      </c>
      <c r="AC107" s="2">
        <f t="shared" si="72"/>
        <v>805</v>
      </c>
      <c r="AD107" s="2">
        <f t="shared" si="72"/>
        <v>20128</v>
      </c>
      <c r="AE107" s="2">
        <f t="shared" si="72"/>
        <v>16801</v>
      </c>
      <c r="AF107" s="2">
        <f t="shared" si="51"/>
        <v>36929</v>
      </c>
      <c r="AG107" s="12">
        <f t="shared" si="72"/>
        <v>1867.0166666666667</v>
      </c>
    </row>
    <row r="108" spans="1:33" s="1" customFormat="1" x14ac:dyDescent="0.2">
      <c r="A108"/>
      <c r="B108"/>
      <c r="C108"/>
      <c r="E108"/>
      <c r="F108"/>
      <c r="H108"/>
      <c r="I108"/>
      <c r="K108"/>
      <c r="L108"/>
      <c r="N108"/>
      <c r="O108"/>
      <c r="Q108"/>
      <c r="R108"/>
      <c r="AA108"/>
      <c r="AB108"/>
      <c r="AC108" s="14"/>
      <c r="AD108"/>
      <c r="AE108"/>
      <c r="AF108"/>
    </row>
    <row r="113" spans="1:34" s="1" customFormat="1" x14ac:dyDescent="0.2">
      <c r="A113"/>
      <c r="B113"/>
      <c r="C113"/>
      <c r="Q113"/>
      <c r="R113"/>
      <c r="AA113"/>
      <c r="AB113"/>
      <c r="AC113"/>
      <c r="AD113"/>
      <c r="AE113"/>
      <c r="AF113"/>
    </row>
    <row r="115" spans="1:34" s="1" customFormat="1" x14ac:dyDescent="0.2">
      <c r="A115"/>
      <c r="B115"/>
      <c r="C115"/>
      <c r="E115"/>
      <c r="F115"/>
      <c r="H115"/>
      <c r="I115"/>
      <c r="K115"/>
      <c r="L115"/>
      <c r="N115"/>
      <c r="O115"/>
      <c r="Q115"/>
      <c r="R115"/>
      <c r="AA115"/>
      <c r="AB115"/>
      <c r="AC115"/>
      <c r="AD115"/>
      <c r="AE115"/>
      <c r="AF115"/>
      <c r="AG115"/>
      <c r="AH115"/>
    </row>
    <row r="116" spans="1:34" s="1" customFormat="1" x14ac:dyDescent="0.2">
      <c r="A116"/>
      <c r="B116"/>
      <c r="C116"/>
      <c r="E116"/>
      <c r="F116"/>
      <c r="H116"/>
      <c r="I116"/>
      <c r="K116"/>
      <c r="L116"/>
      <c r="N116"/>
      <c r="O116"/>
      <c r="Q116"/>
      <c r="R116"/>
      <c r="AA116"/>
      <c r="AB116"/>
      <c r="AC116"/>
      <c r="AD116"/>
      <c r="AE116"/>
      <c r="AF116"/>
      <c r="AG116"/>
      <c r="AH116"/>
    </row>
    <row r="117" spans="1:34" s="1" customFormat="1" x14ac:dyDescent="0.2">
      <c r="A117"/>
      <c r="B117"/>
      <c r="C117"/>
      <c r="E117"/>
      <c r="F117"/>
      <c r="H117"/>
      <c r="I117"/>
      <c r="K117"/>
      <c r="L117"/>
      <c r="N117"/>
      <c r="O117"/>
      <c r="Q117"/>
      <c r="R117"/>
      <c r="X117" s="15"/>
      <c r="AA117"/>
      <c r="AB117"/>
      <c r="AC117"/>
      <c r="AD117"/>
      <c r="AE117"/>
      <c r="AF117"/>
      <c r="AG117"/>
      <c r="AH117"/>
    </row>
  </sheetData>
  <mergeCells count="19">
    <mergeCell ref="AD6:AE6"/>
    <mergeCell ref="B6:C6"/>
    <mergeCell ref="E6:F6"/>
    <mergeCell ref="H6:I6"/>
    <mergeCell ref="K6:L6"/>
    <mergeCell ref="N6:O6"/>
    <mergeCell ref="Q6:R6"/>
    <mergeCell ref="T6:U6"/>
    <mergeCell ref="V6:W6"/>
    <mergeCell ref="X6:Y6"/>
    <mergeCell ref="Z6:AA6"/>
    <mergeCell ref="AB6:AC6"/>
    <mergeCell ref="B4:X4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Enrolment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Femi Awosope</dc:creator>
  <cp:lastModifiedBy>Temitope Ajayi</cp:lastModifiedBy>
  <cp:lastPrinted>2024-06-10T15:26:58Z</cp:lastPrinted>
  <dcterms:created xsi:type="dcterms:W3CDTF">2024-06-10T15:19:46Z</dcterms:created>
  <dcterms:modified xsi:type="dcterms:W3CDTF">2024-06-15T08:51:16Z</dcterms:modified>
</cp:coreProperties>
</file>